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4"/>
  </bookViews>
  <sheets>
    <sheet name="Диаграмма1" sheetId="4" r:id="rId1"/>
    <sheet name="Диаграмма2" sheetId="5" r:id="rId2"/>
    <sheet name="Лист1" sheetId="1" r:id="rId3"/>
    <sheet name="Лист2" sheetId="2" r:id="rId4"/>
    <sheet name="Диаграмма3" sheetId="6" r:id="rId5"/>
    <sheet name="Диаграмма4" sheetId="7" r:id="rId6"/>
    <sheet name="Диаграмма5" sheetId="8" r:id="rId7"/>
    <sheet name="Лист3" sheetId="3" r:id="rId8"/>
  </sheets>
  <definedNames>
    <definedName name="_xlnm.Print_Area" localSheetId="2">Лист1!$A$1:$Q$30</definedName>
  </definedNames>
  <calcPr calcId="125725"/>
</workbook>
</file>

<file path=xl/calcChain.xml><?xml version="1.0" encoding="utf-8"?>
<calcChain xmlns="http://schemas.openxmlformats.org/spreadsheetml/2006/main">
  <c r="L3" i="3"/>
  <c r="K3"/>
  <c r="J3"/>
  <c r="H3"/>
  <c r="F3"/>
  <c r="D3"/>
  <c r="L10"/>
  <c r="K10"/>
  <c r="J10"/>
  <c r="H10"/>
  <c r="F10"/>
  <c r="D10"/>
  <c r="L9"/>
  <c r="K9"/>
  <c r="J9"/>
  <c r="H9"/>
  <c r="F9"/>
  <c r="D9"/>
  <c r="L8" l="1"/>
  <c r="K8"/>
  <c r="J8"/>
  <c r="H8"/>
  <c r="F8"/>
  <c r="D8"/>
  <c r="L7"/>
  <c r="K7"/>
  <c r="J7"/>
  <c r="H7"/>
  <c r="F7"/>
  <c r="D7"/>
  <c r="L6"/>
  <c r="K6"/>
  <c r="J6"/>
  <c r="H6"/>
  <c r="F6"/>
  <c r="D6"/>
  <c r="L5" l="1"/>
  <c r="K5"/>
  <c r="J5"/>
  <c r="H5"/>
  <c r="F5"/>
  <c r="D5"/>
  <c r="L4"/>
  <c r="K4"/>
  <c r="J4"/>
  <c r="H4"/>
  <c r="F4"/>
  <c r="D4"/>
  <c r="K22" i="2"/>
  <c r="I22"/>
  <c r="G22"/>
  <c r="L22"/>
  <c r="C22"/>
  <c r="M21"/>
  <c r="L21"/>
  <c r="K21"/>
  <c r="I21"/>
  <c r="G21"/>
  <c r="E21"/>
  <c r="M20"/>
  <c r="L20"/>
  <c r="K20"/>
  <c r="I20"/>
  <c r="G20"/>
  <c r="E20"/>
  <c r="M19"/>
  <c r="L19"/>
  <c r="K19"/>
  <c r="I19"/>
  <c r="G19"/>
  <c r="E19"/>
  <c r="M18"/>
  <c r="L18"/>
  <c r="K18"/>
  <c r="I18"/>
  <c r="G18"/>
  <c r="E18"/>
  <c r="M17"/>
  <c r="L17"/>
  <c r="K17"/>
  <c r="I17"/>
  <c r="G17"/>
  <c r="E17"/>
  <c r="M16"/>
  <c r="L16"/>
  <c r="K16"/>
  <c r="I16"/>
  <c r="G16"/>
  <c r="E16"/>
  <c r="M15"/>
  <c r="L15"/>
  <c r="K15"/>
  <c r="I15"/>
  <c r="G15"/>
  <c r="E15"/>
  <c r="M14"/>
  <c r="L14"/>
  <c r="K14"/>
  <c r="I14"/>
  <c r="G14"/>
  <c r="E14"/>
  <c r="M13"/>
  <c r="L13"/>
  <c r="K13"/>
  <c r="I13"/>
  <c r="G13"/>
  <c r="E13"/>
  <c r="M12"/>
  <c r="L12"/>
  <c r="K12"/>
  <c r="I12"/>
  <c r="G12"/>
  <c r="E12"/>
  <c r="M11"/>
  <c r="L11"/>
  <c r="K11"/>
  <c r="I11"/>
  <c r="G11"/>
  <c r="E11"/>
  <c r="M10"/>
  <c r="L10"/>
  <c r="K10"/>
  <c r="I10"/>
  <c r="G10"/>
  <c r="E10"/>
  <c r="M9"/>
  <c r="L9"/>
  <c r="K9"/>
  <c r="I9"/>
  <c r="G9"/>
  <c r="E9"/>
  <c r="M8"/>
  <c r="L8"/>
  <c r="K8"/>
  <c r="I8"/>
  <c r="G8"/>
  <c r="E8"/>
  <c r="M7"/>
  <c r="L7"/>
  <c r="K7"/>
  <c r="I7"/>
  <c r="G7"/>
  <c r="E7"/>
  <c r="M6"/>
  <c r="L6"/>
  <c r="K6"/>
  <c r="I6"/>
  <c r="G6"/>
  <c r="E6"/>
  <c r="M5"/>
  <c r="L5"/>
  <c r="K5"/>
  <c r="I5"/>
  <c r="G5"/>
  <c r="E5"/>
  <c r="M4"/>
  <c r="L4"/>
  <c r="K4"/>
  <c r="I4"/>
  <c r="G4"/>
  <c r="E4"/>
  <c r="F22" i="1"/>
  <c r="I22"/>
  <c r="G22"/>
  <c r="H22"/>
  <c r="J20"/>
  <c r="O20" s="1"/>
  <c r="J19"/>
  <c r="P19" s="1"/>
  <c r="J18"/>
  <c r="O18" s="1"/>
  <c r="J17"/>
  <c r="P17" s="1"/>
  <c r="J16"/>
  <c r="O16" s="1"/>
  <c r="J15"/>
  <c r="P15" s="1"/>
  <c r="J14"/>
  <c r="O14" s="1"/>
  <c r="J13"/>
  <c r="P13" s="1"/>
  <c r="J12"/>
  <c r="O12" s="1"/>
  <c r="J11"/>
  <c r="P11" s="1"/>
  <c r="J10"/>
  <c r="O10" s="1"/>
  <c r="J9"/>
  <c r="P9" s="1"/>
  <c r="J8"/>
  <c r="P8" s="1"/>
  <c r="J7"/>
  <c r="O7" s="1"/>
  <c r="J6"/>
  <c r="P6" s="1"/>
  <c r="J5"/>
  <c r="O5" s="1"/>
  <c r="J4"/>
  <c r="P4" s="1"/>
  <c r="N21"/>
  <c r="M21"/>
  <c r="L21"/>
  <c r="K21"/>
  <c r="I21"/>
  <c r="H21"/>
  <c r="G21"/>
  <c r="F21"/>
  <c r="E21"/>
  <c r="D21"/>
  <c r="C21"/>
  <c r="B21"/>
  <c r="J3"/>
  <c r="O3" s="1"/>
  <c r="E22" i="2" l="1"/>
  <c r="M22"/>
  <c r="O4" i="1"/>
  <c r="O6"/>
  <c r="O9"/>
  <c r="O11"/>
  <c r="O13"/>
  <c r="O15"/>
  <c r="O17"/>
  <c r="O19"/>
  <c r="P3"/>
  <c r="P5"/>
  <c r="P7"/>
  <c r="P10"/>
  <c r="P12"/>
  <c r="P14"/>
  <c r="P16"/>
  <c r="P18"/>
  <c r="P20"/>
  <c r="J21"/>
  <c r="O21" s="1"/>
  <c r="O8"/>
  <c r="P21" l="1"/>
</calcChain>
</file>

<file path=xl/sharedStrings.xml><?xml version="1.0" encoding="utf-8"?>
<sst xmlns="http://schemas.openxmlformats.org/spreadsheetml/2006/main" count="94" uniqueCount="84">
  <si>
    <t>клас</t>
  </si>
  <si>
    <t>К-т учнів на початок                     терміну</t>
  </si>
  <si>
    <t>прибуло</t>
  </si>
  <si>
    <t xml:space="preserve">вибуло </t>
  </si>
  <si>
    <t>кількісь учнів на                                                 кінець терміну</t>
  </si>
  <si>
    <t>всього</t>
  </si>
  <si>
    <t>10 - 12 ( є 7-9 з 1 або                        2 предметів)</t>
  </si>
  <si>
    <t>7 - 12 ( є 4-6 з 1 або                                   2 предметів)</t>
  </si>
  <si>
    <t>4 - 12 ( є 1-3 з 1 або                            2 предметів)</t>
  </si>
  <si>
    <t>не атестовані</t>
  </si>
  <si>
    <t>коефіцієнт                                   результативності</t>
  </si>
  <si>
    <t>коефіцієнт якості</t>
  </si>
  <si>
    <t>5а</t>
  </si>
  <si>
    <t>5б</t>
  </si>
  <si>
    <t>5в</t>
  </si>
  <si>
    <t>6а</t>
  </si>
  <si>
    <t>6б</t>
  </si>
  <si>
    <t>6в</t>
  </si>
  <si>
    <t>7а</t>
  </si>
  <si>
    <t>7б</t>
  </si>
  <si>
    <t>8а</t>
  </si>
  <si>
    <t>8б</t>
  </si>
  <si>
    <t>9а</t>
  </si>
  <si>
    <t>9б</t>
  </si>
  <si>
    <t>10а</t>
  </si>
  <si>
    <t>10б</t>
  </si>
  <si>
    <t>11а</t>
  </si>
  <si>
    <t>11б</t>
  </si>
  <si>
    <t>19-20</t>
  </si>
  <si>
    <t>18-19</t>
  </si>
  <si>
    <t>17-18</t>
  </si>
  <si>
    <t>16-17</t>
  </si>
  <si>
    <t>7в</t>
  </si>
  <si>
    <t>9в</t>
  </si>
  <si>
    <t>20-21</t>
  </si>
  <si>
    <t>Рівень   навчальних   досягнень   учнів  за  1 семестр 2020-2021н.р.</t>
  </si>
  <si>
    <t>високий рівент</t>
  </si>
  <si>
    <t>достатній рівень</t>
  </si>
  <si>
    <t>середній рівень</t>
  </si>
  <si>
    <t>початковий рівень</t>
  </si>
  <si>
    <t>1е</t>
  </si>
  <si>
    <t>шк</t>
  </si>
  <si>
    <r>
      <rPr>
        <sz val="11"/>
        <rFont val="Bookman Old Style"/>
        <family val="1"/>
      </rPr>
      <t>Клас</t>
    </r>
  </si>
  <si>
    <r>
      <rPr>
        <sz val="11"/>
        <rFont val="Bookman Old Style"/>
        <family val="1"/>
      </rPr>
      <t>к-сть учнів</t>
    </r>
  </si>
  <si>
    <r>
      <rPr>
        <sz val="11"/>
        <rFont val="Bookman Old Style"/>
        <family val="1"/>
      </rPr>
      <t>високий</t>
    </r>
  </si>
  <si>
    <t>в%</t>
  </si>
  <si>
    <r>
      <rPr>
        <sz val="11"/>
        <rFont val="Bookman Old Style"/>
        <family val="1"/>
      </rPr>
      <t>достатній</t>
    </r>
  </si>
  <si>
    <t>д%</t>
  </si>
  <si>
    <r>
      <rPr>
        <sz val="11"/>
        <rFont val="Bookman Old Style"/>
        <family val="1"/>
      </rPr>
      <t>середній</t>
    </r>
  </si>
  <si>
    <t>с%</t>
  </si>
  <si>
    <r>
      <rPr>
        <sz val="11"/>
        <rFont val="Bookman Old Style"/>
        <family val="1"/>
      </rPr>
      <t>початковий</t>
    </r>
  </si>
  <si>
    <t>п%</t>
  </si>
  <si>
    <t>ку</t>
  </si>
  <si>
    <t>кя</t>
  </si>
  <si>
    <r>
      <rPr>
        <sz val="11"/>
        <rFont val="Arial"/>
        <family val="2"/>
      </rPr>
      <t>5-А</t>
    </r>
  </si>
  <si>
    <r>
      <rPr>
        <sz val="11"/>
        <rFont val="Arial"/>
        <family val="2"/>
      </rPr>
      <t>5-Б</t>
    </r>
  </si>
  <si>
    <r>
      <rPr>
        <sz val="11"/>
        <rFont val="Arial"/>
        <family val="2"/>
      </rPr>
      <t>5-В</t>
    </r>
  </si>
  <si>
    <r>
      <rPr>
        <sz val="11"/>
        <rFont val="Arial"/>
        <family val="2"/>
      </rPr>
      <t>6-А</t>
    </r>
  </si>
  <si>
    <r>
      <rPr>
        <sz val="11"/>
        <rFont val="Arial"/>
        <family val="2"/>
      </rPr>
      <t>6-Б</t>
    </r>
  </si>
  <si>
    <r>
      <rPr>
        <sz val="11"/>
        <rFont val="Arial"/>
        <family val="2"/>
      </rPr>
      <t>6-В</t>
    </r>
  </si>
  <si>
    <r>
      <rPr>
        <sz val="11"/>
        <rFont val="Arial"/>
        <family val="2"/>
      </rPr>
      <t>7-А</t>
    </r>
  </si>
  <si>
    <r>
      <rPr>
        <sz val="11"/>
        <rFont val="Arial"/>
        <family val="2"/>
      </rPr>
      <t>7-Б</t>
    </r>
  </si>
  <si>
    <r>
      <rPr>
        <sz val="11"/>
        <rFont val="Arial"/>
        <family val="2"/>
      </rPr>
      <t>7-В</t>
    </r>
  </si>
  <si>
    <r>
      <rPr>
        <sz val="11"/>
        <rFont val="Arial"/>
        <family val="2"/>
      </rPr>
      <t>8-А</t>
    </r>
  </si>
  <si>
    <r>
      <rPr>
        <sz val="11"/>
        <rFont val="Arial"/>
        <family val="2"/>
      </rPr>
      <t>8-Б</t>
    </r>
  </si>
  <si>
    <r>
      <rPr>
        <sz val="11"/>
        <rFont val="Arial"/>
        <family val="2"/>
      </rPr>
      <t>9-А</t>
    </r>
  </si>
  <si>
    <r>
      <rPr>
        <sz val="11"/>
        <rFont val="Arial"/>
        <family val="2"/>
      </rPr>
      <t>9-Б</t>
    </r>
  </si>
  <si>
    <r>
      <rPr>
        <sz val="11"/>
        <rFont val="Arial"/>
        <family val="2"/>
      </rPr>
      <t>9-В</t>
    </r>
  </si>
  <si>
    <r>
      <rPr>
        <sz val="11"/>
        <rFont val="Arial"/>
        <family val="2"/>
      </rPr>
      <t>10-А</t>
    </r>
  </si>
  <si>
    <r>
      <rPr>
        <sz val="11"/>
        <rFont val="Arial"/>
        <family val="2"/>
      </rPr>
      <t>10-Б</t>
    </r>
  </si>
  <si>
    <r>
      <rPr>
        <sz val="11"/>
        <rFont val="Arial"/>
        <family val="2"/>
      </rPr>
      <t>11-А</t>
    </r>
  </si>
  <si>
    <r>
      <rPr>
        <sz val="11"/>
        <rFont val="Arial"/>
        <family val="2"/>
      </rPr>
      <t>11-Б</t>
    </r>
  </si>
  <si>
    <t>історія У</t>
  </si>
  <si>
    <t>вс.історія</t>
  </si>
  <si>
    <t>матем</t>
  </si>
  <si>
    <t>алгкр</t>
  </si>
  <si>
    <t>геом</t>
  </si>
  <si>
    <t>укр.м</t>
  </si>
  <si>
    <t>англ</t>
  </si>
  <si>
    <t>укр.літ</t>
  </si>
  <si>
    <t>в</t>
  </si>
  <si>
    <t>д</t>
  </si>
  <si>
    <t>с</t>
  </si>
  <si>
    <t>п</t>
  </si>
</sst>
</file>

<file path=xl/styles.xml><?xml version="1.0" encoding="utf-8"?>
<styleSheet xmlns="http://schemas.openxmlformats.org/spreadsheetml/2006/main">
  <numFmts count="1">
    <numFmt numFmtId="164" formatCode="###0;###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4"/>
      <color indexed="3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name val="Bookman Old Style"/>
      <family val="1"/>
      <charset val="204"/>
    </font>
    <font>
      <b/>
      <sz val="11"/>
      <name val="Bookman Old Style"/>
    </font>
    <font>
      <sz val="11"/>
      <name val="Bookman Old Style"/>
      <family val="1"/>
    </font>
    <font>
      <sz val="11"/>
      <name val="Arial"/>
    </font>
    <font>
      <sz val="11"/>
      <name val="Arial"/>
      <family val="2"/>
    </font>
    <font>
      <sz val="11"/>
      <color rgb="FF000000"/>
      <name val="Arial"/>
      <family val="2"/>
    </font>
    <font>
      <sz val="14"/>
      <color theme="1"/>
      <name val="Times New Roman"/>
      <family val="1"/>
      <charset val="204"/>
    </font>
    <font>
      <b/>
      <sz val="12"/>
      <name val="Bookman Old Style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9" fontId="4" fillId="0" borderId="1" xfId="1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/>
    <xf numFmtId="10" fontId="8" fillId="0" borderId="1" xfId="1" applyNumberFormat="1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0" fontId="9" fillId="0" borderId="1" xfId="0" applyNumberFormat="1" applyFont="1" applyFill="1" applyBorder="1" applyAlignment="1">
      <alignment horizontal="left" vertical="top" wrapText="1"/>
    </xf>
    <xf numFmtId="9" fontId="10" fillId="0" borderId="1" xfId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164" fontId="15" fillId="0" borderId="1" xfId="0" applyNumberFormat="1" applyFont="1" applyFill="1" applyBorder="1" applyAlignment="1">
      <alignment horizontal="center" vertical="top" wrapText="1"/>
    </xf>
    <xf numFmtId="9" fontId="17" fillId="0" borderId="2" xfId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9" fontId="19" fillId="0" borderId="1" xfId="1" applyFont="1" applyBorder="1" applyAlignment="1">
      <alignment horizontal="center" vertical="center"/>
    </xf>
    <xf numFmtId="9" fontId="19" fillId="0" borderId="2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0" fillId="0" borderId="1" xfId="0" applyFont="1" applyBorder="1"/>
    <xf numFmtId="1" fontId="20" fillId="0" borderId="1" xfId="0" applyNumberFormat="1" applyFont="1" applyBorder="1"/>
    <xf numFmtId="9" fontId="20" fillId="0" borderId="1" xfId="0" applyNumberFormat="1" applyFont="1" applyBorder="1"/>
    <xf numFmtId="10" fontId="20" fillId="0" borderId="1" xfId="0" applyNumberFormat="1" applyFont="1" applyBorder="1"/>
    <xf numFmtId="0" fontId="21" fillId="0" borderId="1" xfId="0" applyFont="1" applyBorder="1" applyAlignment="1">
      <alignment textRotation="90" wrapText="1"/>
    </xf>
    <xf numFmtId="16" fontId="21" fillId="0" borderId="1" xfId="0" applyNumberFormat="1" applyFont="1" applyBorder="1" applyAlignment="1">
      <alignment textRotation="90" wrapText="1"/>
    </xf>
    <xf numFmtId="0" fontId="22" fillId="0" borderId="0" xfId="0" applyFont="1" applyAlignment="1">
      <alignment textRotation="90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3" Type="http://schemas.openxmlformats.org/officeDocument/2006/relationships/worksheet" Target="worksheets/sheet1.xml"/><Relationship Id="rId7" Type="http://schemas.openxmlformats.org/officeDocument/2006/relationships/chartsheet" Target="chartsheets/sheet5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3.xml"/><Relationship Id="rId10" Type="http://schemas.openxmlformats.org/officeDocument/2006/relationships/styles" Target="styles.xml"/><Relationship Id="rId4" Type="http://schemas.openxmlformats.org/officeDocument/2006/relationships/worksheet" Target="work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uk-UA"/>
              <a:t>коефіцієнт</a:t>
            </a:r>
            <a:r>
              <a:rPr lang="uk-UA" baseline="0"/>
              <a:t> </a:t>
            </a:r>
            <a:r>
              <a:rPr lang="uk-UA"/>
              <a:t>результативності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Лист1!$O$2</c:f>
              <c:strCache>
                <c:ptCount val="1"/>
                <c:pt idx="0">
                  <c:v>коефіцієнт                                   результативності</c:v>
                </c:pt>
              </c:strCache>
            </c:strRef>
          </c:tx>
          <c:dLbls>
            <c:showVal val="1"/>
          </c:dLbls>
          <c:cat>
            <c:strRef>
              <c:f>Лист1!$A$3:$A$21</c:f>
              <c:strCache>
                <c:ptCount val="19"/>
                <c:pt idx="0">
                  <c:v>5а</c:v>
                </c:pt>
                <c:pt idx="1">
                  <c:v>5б</c:v>
                </c:pt>
                <c:pt idx="2">
                  <c:v>5в</c:v>
                </c:pt>
                <c:pt idx="3">
                  <c:v>6а</c:v>
                </c:pt>
                <c:pt idx="4">
                  <c:v>6б</c:v>
                </c:pt>
                <c:pt idx="5">
                  <c:v>6в</c:v>
                </c:pt>
                <c:pt idx="6">
                  <c:v>7а</c:v>
                </c:pt>
                <c:pt idx="7">
                  <c:v>7б</c:v>
                </c:pt>
                <c:pt idx="8">
                  <c:v>7в</c:v>
                </c:pt>
                <c:pt idx="9">
                  <c:v>8а</c:v>
                </c:pt>
                <c:pt idx="10">
                  <c:v>8б</c:v>
                </c:pt>
                <c:pt idx="11">
                  <c:v>9а</c:v>
                </c:pt>
                <c:pt idx="12">
                  <c:v>9б</c:v>
                </c:pt>
                <c:pt idx="13">
                  <c:v>9в</c:v>
                </c:pt>
                <c:pt idx="14">
                  <c:v>10а</c:v>
                </c:pt>
                <c:pt idx="15">
                  <c:v>10б</c:v>
                </c:pt>
                <c:pt idx="16">
                  <c:v>11а</c:v>
                </c:pt>
                <c:pt idx="17">
                  <c:v>11б</c:v>
                </c:pt>
                <c:pt idx="18">
                  <c:v>20-21</c:v>
                </c:pt>
              </c:strCache>
            </c:strRef>
          </c:cat>
          <c:val>
            <c:numRef>
              <c:f>Лист1!$O$3:$O$21</c:f>
              <c:numCache>
                <c:formatCode>0%</c:formatCode>
                <c:ptCount val="19"/>
                <c:pt idx="0">
                  <c:v>0.63272727272727269</c:v>
                </c:pt>
                <c:pt idx="1">
                  <c:v>0.58571428571428563</c:v>
                </c:pt>
                <c:pt idx="2">
                  <c:v>0.5</c:v>
                </c:pt>
                <c:pt idx="3">
                  <c:v>0.50750000000000006</c:v>
                </c:pt>
                <c:pt idx="4">
                  <c:v>0.54874999999999996</c:v>
                </c:pt>
                <c:pt idx="5">
                  <c:v>0.57124999999999992</c:v>
                </c:pt>
                <c:pt idx="6">
                  <c:v>0.47176470588235292</c:v>
                </c:pt>
                <c:pt idx="7">
                  <c:v>0.43066666666666664</c:v>
                </c:pt>
                <c:pt idx="8">
                  <c:v>0.35238095238095235</c:v>
                </c:pt>
                <c:pt idx="9">
                  <c:v>0.49333333333333335</c:v>
                </c:pt>
                <c:pt idx="10">
                  <c:v>0.40190476190476188</c:v>
                </c:pt>
                <c:pt idx="11">
                  <c:v>0.55285714285714282</c:v>
                </c:pt>
                <c:pt idx="12">
                  <c:v>0.52875000000000005</c:v>
                </c:pt>
                <c:pt idx="13">
                  <c:v>0.36941176470588238</c:v>
                </c:pt>
                <c:pt idx="14">
                  <c:v>0.3634782608695652</c:v>
                </c:pt>
                <c:pt idx="15">
                  <c:v>0.46086956521739131</c:v>
                </c:pt>
                <c:pt idx="16">
                  <c:v>0.48</c:v>
                </c:pt>
                <c:pt idx="17">
                  <c:v>0.52639999999999998</c:v>
                </c:pt>
                <c:pt idx="18">
                  <c:v>0.49757700205338806</c:v>
                </c:pt>
              </c:numCache>
            </c:numRef>
          </c:val>
        </c:ser>
        <c:axId val="48380544"/>
        <c:axId val="48394624"/>
      </c:barChart>
      <c:catAx>
        <c:axId val="48380544"/>
        <c:scaling>
          <c:orientation val="minMax"/>
        </c:scaling>
        <c:axPos val="b"/>
        <c:tickLblPos val="nextTo"/>
        <c:crossAx val="48394624"/>
        <c:crosses val="autoZero"/>
        <c:auto val="1"/>
        <c:lblAlgn val="ctr"/>
        <c:lblOffset val="100"/>
      </c:catAx>
      <c:valAx>
        <c:axId val="48394624"/>
        <c:scaling>
          <c:orientation val="minMax"/>
          <c:max val="1"/>
        </c:scaling>
        <c:axPos val="l"/>
        <c:majorGridlines/>
        <c:numFmt formatCode="0%" sourceLinked="1"/>
        <c:tickLblPos val="nextTo"/>
        <c:crossAx val="48380544"/>
        <c:crosses val="autoZero"/>
        <c:crossBetween val="between"/>
      </c:valAx>
    </c:plotArea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Лист1!$P$2</c:f>
              <c:strCache>
                <c:ptCount val="1"/>
                <c:pt idx="0">
                  <c:v>коефіцієнт якості</c:v>
                </c:pt>
              </c:strCache>
            </c:strRef>
          </c:tx>
          <c:dLbls>
            <c:showVal val="1"/>
          </c:dLbls>
          <c:cat>
            <c:strRef>
              <c:f>Лист1!$A$3:$A$21</c:f>
              <c:strCache>
                <c:ptCount val="19"/>
                <c:pt idx="0">
                  <c:v>5а</c:v>
                </c:pt>
                <c:pt idx="1">
                  <c:v>5б</c:v>
                </c:pt>
                <c:pt idx="2">
                  <c:v>5в</c:v>
                </c:pt>
                <c:pt idx="3">
                  <c:v>6а</c:v>
                </c:pt>
                <c:pt idx="4">
                  <c:v>6б</c:v>
                </c:pt>
                <c:pt idx="5">
                  <c:v>6в</c:v>
                </c:pt>
                <c:pt idx="6">
                  <c:v>7а</c:v>
                </c:pt>
                <c:pt idx="7">
                  <c:v>7б</c:v>
                </c:pt>
                <c:pt idx="8">
                  <c:v>7в</c:v>
                </c:pt>
                <c:pt idx="9">
                  <c:v>8а</c:v>
                </c:pt>
                <c:pt idx="10">
                  <c:v>8б</c:v>
                </c:pt>
                <c:pt idx="11">
                  <c:v>9а</c:v>
                </c:pt>
                <c:pt idx="12">
                  <c:v>9б</c:v>
                </c:pt>
                <c:pt idx="13">
                  <c:v>9в</c:v>
                </c:pt>
                <c:pt idx="14">
                  <c:v>10а</c:v>
                </c:pt>
                <c:pt idx="15">
                  <c:v>10б</c:v>
                </c:pt>
                <c:pt idx="16">
                  <c:v>11а</c:v>
                </c:pt>
                <c:pt idx="17">
                  <c:v>11б</c:v>
                </c:pt>
                <c:pt idx="18">
                  <c:v>20-21</c:v>
                </c:pt>
              </c:strCache>
            </c:strRef>
          </c:cat>
          <c:val>
            <c:numRef>
              <c:f>Лист1!$P$3:$P$21</c:f>
              <c:numCache>
                <c:formatCode>0%</c:formatCode>
                <c:ptCount val="19"/>
                <c:pt idx="0">
                  <c:v>0.56727272727272726</c:v>
                </c:pt>
                <c:pt idx="1">
                  <c:v>0.48285714285714282</c:v>
                </c:pt>
                <c:pt idx="2">
                  <c:v>0.32</c:v>
                </c:pt>
                <c:pt idx="3">
                  <c:v>0.29375000000000001</c:v>
                </c:pt>
                <c:pt idx="4">
                  <c:v>0.43125000000000002</c:v>
                </c:pt>
                <c:pt idx="5">
                  <c:v>0.45374999999999999</c:v>
                </c:pt>
                <c:pt idx="6">
                  <c:v>0.28235294117647058</c:v>
                </c:pt>
                <c:pt idx="7">
                  <c:v>0.192</c:v>
                </c:pt>
                <c:pt idx="8">
                  <c:v>9.1428571428571428E-2</c:v>
                </c:pt>
                <c:pt idx="9">
                  <c:v>0.28740740740740739</c:v>
                </c:pt>
                <c:pt idx="10">
                  <c:v>0.18285714285714286</c:v>
                </c:pt>
                <c:pt idx="11">
                  <c:v>0.42428571428571432</c:v>
                </c:pt>
                <c:pt idx="12">
                  <c:v>0.37125000000000002</c:v>
                </c:pt>
                <c:pt idx="13">
                  <c:v>7.5294117647058831E-2</c:v>
                </c:pt>
                <c:pt idx="14">
                  <c:v>2.782608695652174E-2</c:v>
                </c:pt>
                <c:pt idx="15">
                  <c:v>0.21043478260869564</c:v>
                </c:pt>
                <c:pt idx="16">
                  <c:v>0.21391304347826087</c:v>
                </c:pt>
                <c:pt idx="17">
                  <c:v>0.32480000000000003</c:v>
                </c:pt>
                <c:pt idx="18">
                  <c:v>0.30948665297741274</c:v>
                </c:pt>
              </c:numCache>
            </c:numRef>
          </c:val>
        </c:ser>
        <c:axId val="48329088"/>
        <c:axId val="48330624"/>
      </c:barChart>
      <c:catAx>
        <c:axId val="48329088"/>
        <c:scaling>
          <c:orientation val="minMax"/>
        </c:scaling>
        <c:axPos val="b"/>
        <c:tickLblPos val="nextTo"/>
        <c:crossAx val="48330624"/>
        <c:crosses val="autoZero"/>
        <c:auto val="1"/>
        <c:lblAlgn val="ctr"/>
        <c:lblOffset val="100"/>
      </c:catAx>
      <c:valAx>
        <c:axId val="48330624"/>
        <c:scaling>
          <c:orientation val="minMax"/>
          <c:max val="1"/>
        </c:scaling>
        <c:axPos val="l"/>
        <c:majorGridlines/>
        <c:numFmt formatCode="0%" sourceLinked="1"/>
        <c:tickLblPos val="nextTo"/>
        <c:crossAx val="4832908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uk-UA"/>
              <a:t>усп. 1 с. 2020-2021 п.х-ка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Лист3!$D$2</c:f>
              <c:strCache>
                <c:ptCount val="1"/>
                <c:pt idx="0">
                  <c:v>в%</c:v>
                </c:pt>
              </c:strCache>
            </c:strRef>
          </c:tx>
          <c:dLbls>
            <c:txPr>
              <a:bodyPr rot="5400000"/>
              <a:lstStyle/>
              <a:p>
                <a:pPr>
                  <a:defRPr/>
                </a:pPr>
                <a:endParaRPr lang="uk-UA"/>
              </a:p>
            </c:txPr>
            <c:showVal val="1"/>
          </c:dLbls>
          <c:cat>
            <c:strRef>
              <c:f>Лист3!$A$3:$A$10</c:f>
              <c:strCache>
                <c:ptCount val="8"/>
                <c:pt idx="0">
                  <c:v>англ</c:v>
                </c:pt>
                <c:pt idx="1">
                  <c:v>історія У</c:v>
                </c:pt>
                <c:pt idx="2">
                  <c:v>вс.історія</c:v>
                </c:pt>
                <c:pt idx="3">
                  <c:v>матем</c:v>
                </c:pt>
                <c:pt idx="4">
                  <c:v>алгкр</c:v>
                </c:pt>
                <c:pt idx="5">
                  <c:v>геом</c:v>
                </c:pt>
                <c:pt idx="6">
                  <c:v>укр.м</c:v>
                </c:pt>
                <c:pt idx="7">
                  <c:v>укр.літ</c:v>
                </c:pt>
              </c:strCache>
            </c:strRef>
          </c:cat>
          <c:val>
            <c:numRef>
              <c:f>Лист3!$D$3:$D$10</c:f>
              <c:numCache>
                <c:formatCode>0.00%</c:formatCode>
                <c:ptCount val="8"/>
                <c:pt idx="0">
                  <c:v>0.2731006160164271</c:v>
                </c:pt>
                <c:pt idx="1">
                  <c:v>0.39506172839506171</c:v>
                </c:pt>
                <c:pt idx="2">
                  <c:v>0.23529411764705882</c:v>
                </c:pt>
                <c:pt idx="3">
                  <c:v>0.27027027027027029</c:v>
                </c:pt>
                <c:pt idx="4">
                  <c:v>0.16393442622950818</c:v>
                </c:pt>
                <c:pt idx="5">
                  <c:v>0.17704918032786884</c:v>
                </c:pt>
                <c:pt idx="6">
                  <c:v>0.1951219512195122</c:v>
                </c:pt>
                <c:pt idx="7">
                  <c:v>0.27346938775510204</c:v>
                </c:pt>
              </c:numCache>
            </c:numRef>
          </c:val>
        </c:ser>
        <c:ser>
          <c:idx val="1"/>
          <c:order val="1"/>
          <c:tx>
            <c:strRef>
              <c:f>Лист3!$F$2</c:f>
              <c:strCache>
                <c:ptCount val="1"/>
                <c:pt idx="0">
                  <c:v>д</c:v>
                </c:pt>
              </c:strCache>
            </c:strRef>
          </c:tx>
          <c:dLbls>
            <c:txPr>
              <a:bodyPr rot="5400000"/>
              <a:lstStyle/>
              <a:p>
                <a:pPr>
                  <a:defRPr/>
                </a:pPr>
                <a:endParaRPr lang="uk-UA"/>
              </a:p>
            </c:txPr>
            <c:showVal val="1"/>
          </c:dLbls>
          <c:cat>
            <c:strRef>
              <c:f>Лист3!$A$3:$A$10</c:f>
              <c:strCache>
                <c:ptCount val="8"/>
                <c:pt idx="0">
                  <c:v>англ</c:v>
                </c:pt>
                <c:pt idx="1">
                  <c:v>історія У</c:v>
                </c:pt>
                <c:pt idx="2">
                  <c:v>вс.історія</c:v>
                </c:pt>
                <c:pt idx="3">
                  <c:v>матем</c:v>
                </c:pt>
                <c:pt idx="4">
                  <c:v>алгкр</c:v>
                </c:pt>
                <c:pt idx="5">
                  <c:v>геом</c:v>
                </c:pt>
                <c:pt idx="6">
                  <c:v>укр.м</c:v>
                </c:pt>
                <c:pt idx="7">
                  <c:v>укр.літ</c:v>
                </c:pt>
              </c:strCache>
            </c:strRef>
          </c:cat>
          <c:val>
            <c:numRef>
              <c:f>Лист3!$F$3:$F$10</c:f>
              <c:numCache>
                <c:formatCode>0.00%</c:formatCode>
                <c:ptCount val="8"/>
                <c:pt idx="0">
                  <c:v>0.56673511293634493</c:v>
                </c:pt>
                <c:pt idx="1">
                  <c:v>0.55967078189300412</c:v>
                </c:pt>
                <c:pt idx="2">
                  <c:v>0.59150326797385622</c:v>
                </c:pt>
                <c:pt idx="3">
                  <c:v>0.56216216216216219</c:v>
                </c:pt>
                <c:pt idx="4">
                  <c:v>0.42295081967213116</c:v>
                </c:pt>
                <c:pt idx="5">
                  <c:v>0.42950819672131146</c:v>
                </c:pt>
                <c:pt idx="6">
                  <c:v>0.61382113821138207</c:v>
                </c:pt>
                <c:pt idx="7">
                  <c:v>0.54897959183673473</c:v>
                </c:pt>
              </c:numCache>
            </c:numRef>
          </c:val>
        </c:ser>
        <c:ser>
          <c:idx val="2"/>
          <c:order val="2"/>
          <c:tx>
            <c:strRef>
              <c:f>Лист3!$H$2</c:f>
              <c:strCache>
                <c:ptCount val="1"/>
                <c:pt idx="0">
                  <c:v>с</c:v>
                </c:pt>
              </c:strCache>
            </c:strRef>
          </c:tx>
          <c:dLbls>
            <c:txPr>
              <a:bodyPr rot="5400000"/>
              <a:lstStyle/>
              <a:p>
                <a:pPr>
                  <a:defRPr/>
                </a:pPr>
                <a:endParaRPr lang="uk-UA"/>
              </a:p>
            </c:txPr>
            <c:showVal val="1"/>
          </c:dLbls>
          <c:cat>
            <c:strRef>
              <c:f>Лист3!$A$3:$A$10</c:f>
              <c:strCache>
                <c:ptCount val="8"/>
                <c:pt idx="0">
                  <c:v>англ</c:v>
                </c:pt>
                <c:pt idx="1">
                  <c:v>історія У</c:v>
                </c:pt>
                <c:pt idx="2">
                  <c:v>вс.історія</c:v>
                </c:pt>
                <c:pt idx="3">
                  <c:v>матем</c:v>
                </c:pt>
                <c:pt idx="4">
                  <c:v>алгкр</c:v>
                </c:pt>
                <c:pt idx="5">
                  <c:v>геом</c:v>
                </c:pt>
                <c:pt idx="6">
                  <c:v>укр.м</c:v>
                </c:pt>
                <c:pt idx="7">
                  <c:v>укр.літ</c:v>
                </c:pt>
              </c:strCache>
            </c:strRef>
          </c:cat>
          <c:val>
            <c:numRef>
              <c:f>Лист3!$H$3:$H$10</c:f>
              <c:numCache>
                <c:formatCode>0.00%</c:formatCode>
                <c:ptCount val="8"/>
                <c:pt idx="0">
                  <c:v>0.15811088295687886</c:v>
                </c:pt>
                <c:pt idx="1">
                  <c:v>0.19341563786008231</c:v>
                </c:pt>
                <c:pt idx="2">
                  <c:v>0.16993464052287582</c:v>
                </c:pt>
                <c:pt idx="3">
                  <c:v>0.15675675675675677</c:v>
                </c:pt>
                <c:pt idx="4">
                  <c:v>0.39016393442622949</c:v>
                </c:pt>
                <c:pt idx="5">
                  <c:v>0.38032786885245901</c:v>
                </c:pt>
                <c:pt idx="6">
                  <c:v>0.1910569105691057</c:v>
                </c:pt>
                <c:pt idx="7">
                  <c:v>0.17142857142857143</c:v>
                </c:pt>
              </c:numCache>
            </c:numRef>
          </c:val>
        </c:ser>
        <c:ser>
          <c:idx val="3"/>
          <c:order val="3"/>
          <c:tx>
            <c:strRef>
              <c:f>Лист3!$J$2</c:f>
              <c:strCache>
                <c:ptCount val="1"/>
                <c:pt idx="0">
                  <c:v>п</c:v>
                </c:pt>
              </c:strCache>
            </c:strRef>
          </c:tx>
          <c:dLbls>
            <c:txPr>
              <a:bodyPr rot="5400000"/>
              <a:lstStyle/>
              <a:p>
                <a:pPr>
                  <a:defRPr/>
                </a:pPr>
                <a:endParaRPr lang="uk-UA"/>
              </a:p>
            </c:txPr>
            <c:showVal val="1"/>
          </c:dLbls>
          <c:cat>
            <c:strRef>
              <c:f>Лист3!$A$3:$A$10</c:f>
              <c:strCache>
                <c:ptCount val="8"/>
                <c:pt idx="0">
                  <c:v>англ</c:v>
                </c:pt>
                <c:pt idx="1">
                  <c:v>історія У</c:v>
                </c:pt>
                <c:pt idx="2">
                  <c:v>вс.історія</c:v>
                </c:pt>
                <c:pt idx="3">
                  <c:v>матем</c:v>
                </c:pt>
                <c:pt idx="4">
                  <c:v>алгкр</c:v>
                </c:pt>
                <c:pt idx="5">
                  <c:v>геом</c:v>
                </c:pt>
                <c:pt idx="6">
                  <c:v>укр.м</c:v>
                </c:pt>
                <c:pt idx="7">
                  <c:v>укр.літ</c:v>
                </c:pt>
              </c:strCache>
            </c:strRef>
          </c:cat>
          <c:val>
            <c:numRef>
              <c:f>Лист3!$J$3:$J$10</c:f>
              <c:numCache>
                <c:formatCode>0.00%</c:formatCode>
                <c:ptCount val="8"/>
                <c:pt idx="0">
                  <c:v>0</c:v>
                </c:pt>
                <c:pt idx="1">
                  <c:v>4.11522633744856E-3</c:v>
                </c:pt>
                <c:pt idx="2">
                  <c:v>0</c:v>
                </c:pt>
                <c:pt idx="3">
                  <c:v>0</c:v>
                </c:pt>
                <c:pt idx="4">
                  <c:v>1.3114754098360656E-2</c:v>
                </c:pt>
                <c:pt idx="5">
                  <c:v>6.5573770491803279E-3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51526656"/>
        <c:axId val="51544832"/>
      </c:barChart>
      <c:catAx>
        <c:axId val="51526656"/>
        <c:scaling>
          <c:orientation val="minMax"/>
        </c:scaling>
        <c:axPos val="b"/>
        <c:majorTickMark val="none"/>
        <c:tickLblPos val="nextTo"/>
        <c:crossAx val="51544832"/>
        <c:crosses val="autoZero"/>
        <c:auto val="1"/>
        <c:lblAlgn val="ctr"/>
        <c:lblOffset val="100"/>
      </c:catAx>
      <c:valAx>
        <c:axId val="51544832"/>
        <c:scaling>
          <c:orientation val="minMax"/>
          <c:max val="1"/>
        </c:scaling>
        <c:axPos val="l"/>
        <c:majorGridlines/>
        <c:numFmt formatCode="0.00%" sourceLinked="1"/>
        <c:majorTickMark val="none"/>
        <c:tickLblPos val="nextTo"/>
        <c:crossAx val="5152665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Лист3!$K$2</c:f>
              <c:strCache>
                <c:ptCount val="1"/>
                <c:pt idx="0">
                  <c:v>ку</c:v>
                </c:pt>
              </c:strCache>
            </c:strRef>
          </c:tx>
          <c:dLbls>
            <c:showVal val="1"/>
          </c:dLbls>
          <c:cat>
            <c:strRef>
              <c:f>Лист3!$A$3:$A$10</c:f>
              <c:strCache>
                <c:ptCount val="8"/>
                <c:pt idx="0">
                  <c:v>англ</c:v>
                </c:pt>
                <c:pt idx="1">
                  <c:v>історія У</c:v>
                </c:pt>
                <c:pt idx="2">
                  <c:v>вс.історія</c:v>
                </c:pt>
                <c:pt idx="3">
                  <c:v>матем</c:v>
                </c:pt>
                <c:pt idx="4">
                  <c:v>алгкр</c:v>
                </c:pt>
                <c:pt idx="5">
                  <c:v>геом</c:v>
                </c:pt>
                <c:pt idx="6">
                  <c:v>укр.м</c:v>
                </c:pt>
                <c:pt idx="7">
                  <c:v>укр.літ</c:v>
                </c:pt>
              </c:strCache>
            </c:strRef>
          </c:cat>
          <c:val>
            <c:numRef>
              <c:f>Лист3!$K$3:$K$10</c:f>
              <c:numCache>
                <c:formatCode>0%</c:formatCode>
                <c:ptCount val="8"/>
                <c:pt idx="0">
                  <c:v>0.69273100616016425</c:v>
                </c:pt>
                <c:pt idx="1">
                  <c:v>0.82353909465020581</c:v>
                </c:pt>
                <c:pt idx="2">
                  <c:v>0.67503267973856207</c:v>
                </c:pt>
                <c:pt idx="3">
                  <c:v>0.68648648648648647</c:v>
                </c:pt>
                <c:pt idx="4">
                  <c:v>0.57508196721311478</c:v>
                </c:pt>
                <c:pt idx="5">
                  <c:v>0.58885245901639338</c:v>
                </c:pt>
                <c:pt idx="6">
                  <c:v>0.65674796747967468</c:v>
                </c:pt>
                <c:pt idx="7">
                  <c:v>0.68653061224489786</c:v>
                </c:pt>
              </c:numCache>
            </c:numRef>
          </c:val>
        </c:ser>
        <c:axId val="51503104"/>
        <c:axId val="51504640"/>
      </c:barChart>
      <c:catAx>
        <c:axId val="51503104"/>
        <c:scaling>
          <c:orientation val="minMax"/>
        </c:scaling>
        <c:axPos val="b"/>
        <c:majorTickMark val="none"/>
        <c:tickLblPos val="nextTo"/>
        <c:crossAx val="51504640"/>
        <c:crosses val="autoZero"/>
        <c:auto val="1"/>
        <c:lblAlgn val="ctr"/>
        <c:lblOffset val="100"/>
      </c:catAx>
      <c:valAx>
        <c:axId val="51504640"/>
        <c:scaling>
          <c:orientation val="minMax"/>
          <c:max val="1"/>
        </c:scaling>
        <c:axPos val="l"/>
        <c:majorGridlines/>
        <c:numFmt formatCode="0%" sourceLinked="1"/>
        <c:majorTickMark val="none"/>
        <c:tickLblPos val="nextTo"/>
        <c:crossAx val="51503104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Лист3!$L$2</c:f>
              <c:strCache>
                <c:ptCount val="1"/>
                <c:pt idx="0">
                  <c:v>кя</c:v>
                </c:pt>
              </c:strCache>
            </c:strRef>
          </c:tx>
          <c:dLbls>
            <c:showVal val="1"/>
          </c:dLbls>
          <c:cat>
            <c:strRef>
              <c:f>Лист3!$A$3:$A$10</c:f>
              <c:strCache>
                <c:ptCount val="8"/>
                <c:pt idx="0">
                  <c:v>англ</c:v>
                </c:pt>
                <c:pt idx="1">
                  <c:v>історія У</c:v>
                </c:pt>
                <c:pt idx="2">
                  <c:v>вс.історія</c:v>
                </c:pt>
                <c:pt idx="3">
                  <c:v>матем</c:v>
                </c:pt>
                <c:pt idx="4">
                  <c:v>алгкр</c:v>
                </c:pt>
                <c:pt idx="5">
                  <c:v>геом</c:v>
                </c:pt>
                <c:pt idx="6">
                  <c:v>укр.м</c:v>
                </c:pt>
                <c:pt idx="7">
                  <c:v>укр.літ</c:v>
                </c:pt>
              </c:strCache>
            </c:strRef>
          </c:cat>
          <c:val>
            <c:numRef>
              <c:f>Лист3!$L$3:$L$10</c:f>
              <c:numCache>
                <c:formatCode>0%</c:formatCode>
                <c:ptCount val="8"/>
                <c:pt idx="0">
                  <c:v>0.63581108829568789</c:v>
                </c:pt>
                <c:pt idx="1">
                  <c:v>0.75325102880658446</c:v>
                </c:pt>
                <c:pt idx="2">
                  <c:v>0.61385620915032679</c:v>
                </c:pt>
                <c:pt idx="3">
                  <c:v>0.63005405405405401</c:v>
                </c:pt>
                <c:pt idx="4">
                  <c:v>0.43462295081967212</c:v>
                </c:pt>
                <c:pt idx="5">
                  <c:v>0.45193442622950819</c:v>
                </c:pt>
                <c:pt idx="6">
                  <c:v>0.58796747967479668</c:v>
                </c:pt>
                <c:pt idx="7">
                  <c:v>0.62481632653061214</c:v>
                </c:pt>
              </c:numCache>
            </c:numRef>
          </c:val>
        </c:ser>
        <c:axId val="51586560"/>
        <c:axId val="51588096"/>
      </c:barChart>
      <c:catAx>
        <c:axId val="51586560"/>
        <c:scaling>
          <c:orientation val="minMax"/>
        </c:scaling>
        <c:axPos val="b"/>
        <c:tickLblPos val="nextTo"/>
        <c:crossAx val="51588096"/>
        <c:crosses val="autoZero"/>
        <c:auto val="1"/>
        <c:lblAlgn val="ctr"/>
        <c:lblOffset val="100"/>
      </c:catAx>
      <c:valAx>
        <c:axId val="51588096"/>
        <c:scaling>
          <c:orientation val="minMax"/>
          <c:max val="1"/>
        </c:scaling>
        <c:axPos val="l"/>
        <c:majorGridlines/>
        <c:numFmt formatCode="0%" sourceLinked="1"/>
        <c:tickLblPos val="nextTo"/>
        <c:crossAx val="5158656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10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663" cy="608279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663" cy="608279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663" cy="608279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8663" cy="608279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8663" cy="608279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view="pageBreakPreview" zoomScale="60" zoomScaleNormal="100" workbookViewId="0">
      <selection activeCell="U18" sqref="U18"/>
    </sheetView>
  </sheetViews>
  <sheetFormatPr defaultRowHeight="15.75"/>
  <cols>
    <col min="1" max="1" width="9.140625" style="1" customWidth="1"/>
    <col min="2" max="5" width="9.140625" style="1"/>
    <col min="6" max="6" width="10.85546875" style="1" customWidth="1"/>
    <col min="7" max="7" width="10.7109375" style="1" customWidth="1"/>
    <col min="8" max="8" width="11.5703125" style="1" bestFit="1" customWidth="1"/>
    <col min="9" max="9" width="11.5703125" style="1" customWidth="1"/>
    <col min="10" max="10" width="6.28515625" style="1" customWidth="1"/>
    <col min="11" max="14" width="9.140625" style="1"/>
    <col min="15" max="15" width="10.42578125" style="1" customWidth="1"/>
    <col min="16" max="17" width="9.140625" style="1"/>
  </cols>
  <sheetData>
    <row r="1" spans="1:17" ht="39" customHeight="1">
      <c r="B1" s="30" t="s">
        <v>35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s="37" customFormat="1" ht="130.5" customHeight="1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6" t="s">
        <v>36</v>
      </c>
      <c r="G2" s="36" t="s">
        <v>37</v>
      </c>
      <c r="H2" s="36" t="s">
        <v>38</v>
      </c>
      <c r="I2" s="36" t="s">
        <v>39</v>
      </c>
      <c r="J2" s="35" t="s">
        <v>5</v>
      </c>
      <c r="K2" s="35" t="s">
        <v>6</v>
      </c>
      <c r="L2" s="35" t="s">
        <v>7</v>
      </c>
      <c r="M2" s="35" t="s">
        <v>8</v>
      </c>
      <c r="N2" s="35" t="s">
        <v>9</v>
      </c>
      <c r="O2" s="35" t="s">
        <v>10</v>
      </c>
      <c r="P2" s="35" t="s">
        <v>11</v>
      </c>
      <c r="Q2" s="35"/>
    </row>
    <row r="3" spans="1:17" s="4" customFormat="1" ht="30.75" customHeight="1">
      <c r="A3" s="2" t="s">
        <v>12</v>
      </c>
      <c r="B3" s="2">
        <v>31</v>
      </c>
      <c r="C3" s="2">
        <v>3</v>
      </c>
      <c r="D3" s="2">
        <v>1</v>
      </c>
      <c r="E3" s="2">
        <v>33</v>
      </c>
      <c r="F3" s="2">
        <v>4</v>
      </c>
      <c r="G3" s="2">
        <v>23</v>
      </c>
      <c r="H3" s="2">
        <v>6</v>
      </c>
      <c r="I3" s="2">
        <v>0</v>
      </c>
      <c r="J3" s="2">
        <f>SUM(F3:I3)</f>
        <v>33</v>
      </c>
      <c r="K3" s="2">
        <v>4</v>
      </c>
      <c r="L3" s="2">
        <v>3</v>
      </c>
      <c r="M3" s="2">
        <v>0</v>
      </c>
      <c r="N3" s="2">
        <v>0</v>
      </c>
      <c r="O3" s="3">
        <f>($F3*1+$G3*0.64+$H3*0.36+$I3*0.16)/$J3</f>
        <v>0.63272727272727269</v>
      </c>
      <c r="P3" s="3">
        <f>($F3*1+$G3*0.64)/$J3</f>
        <v>0.56727272727272726</v>
      </c>
      <c r="Q3" s="2"/>
    </row>
    <row r="4" spans="1:17" s="4" customFormat="1" ht="30.75" customHeight="1">
      <c r="A4" s="2" t="s">
        <v>13</v>
      </c>
      <c r="B4" s="2">
        <v>28</v>
      </c>
      <c r="C4" s="2">
        <v>2</v>
      </c>
      <c r="D4" s="2">
        <v>2</v>
      </c>
      <c r="E4" s="2">
        <v>28</v>
      </c>
      <c r="F4" s="2">
        <v>2</v>
      </c>
      <c r="G4" s="2">
        <v>18</v>
      </c>
      <c r="H4" s="2">
        <v>8</v>
      </c>
      <c r="I4" s="2">
        <v>0</v>
      </c>
      <c r="J4" s="2">
        <f t="shared" ref="J4:J21" si="0">SUM(F4:I4)</f>
        <v>28</v>
      </c>
      <c r="K4" s="2">
        <v>0</v>
      </c>
      <c r="L4" s="2">
        <v>6</v>
      </c>
      <c r="M4" s="2">
        <v>0</v>
      </c>
      <c r="N4" s="2">
        <v>0</v>
      </c>
      <c r="O4" s="3">
        <f t="shared" ref="O4:O21" si="1">($F4*1+$G4*0.64+$H4*0.36+$I4*0.16)/$J4</f>
        <v>0.58571428571428563</v>
      </c>
      <c r="P4" s="3">
        <f t="shared" ref="P4:P21" si="2">($F4*1+$G4*0.64)/$J4</f>
        <v>0.48285714285714282</v>
      </c>
      <c r="Q4" s="2"/>
    </row>
    <row r="5" spans="1:17" s="4" customFormat="1" ht="30.75" customHeight="1">
      <c r="A5" s="2" t="s">
        <v>14</v>
      </c>
      <c r="B5" s="2">
        <v>29</v>
      </c>
      <c r="C5" s="2">
        <v>0</v>
      </c>
      <c r="D5" s="2">
        <v>3</v>
      </c>
      <c r="E5" s="2">
        <v>26</v>
      </c>
      <c r="F5" s="2">
        <v>0</v>
      </c>
      <c r="G5" s="2">
        <v>13</v>
      </c>
      <c r="H5" s="2">
        <v>13</v>
      </c>
      <c r="I5" s="2">
        <v>0</v>
      </c>
      <c r="J5" s="2">
        <f t="shared" si="0"/>
        <v>26</v>
      </c>
      <c r="K5" s="2">
        <v>3</v>
      </c>
      <c r="L5" s="2">
        <v>6</v>
      </c>
      <c r="M5" s="2">
        <v>0</v>
      </c>
      <c r="N5" s="2">
        <v>0</v>
      </c>
      <c r="O5" s="3">
        <f t="shared" si="1"/>
        <v>0.5</v>
      </c>
      <c r="P5" s="3">
        <f t="shared" si="2"/>
        <v>0.32</v>
      </c>
      <c r="Q5" s="2"/>
    </row>
    <row r="6" spans="1:17" s="4" customFormat="1" ht="30.75" customHeight="1">
      <c r="A6" s="2" t="s">
        <v>15</v>
      </c>
      <c r="B6" s="2">
        <v>33</v>
      </c>
      <c r="C6" s="2">
        <v>0</v>
      </c>
      <c r="D6" s="2">
        <v>1</v>
      </c>
      <c r="E6" s="2">
        <v>32</v>
      </c>
      <c r="F6" s="2">
        <v>3</v>
      </c>
      <c r="G6" s="2">
        <v>10</v>
      </c>
      <c r="H6" s="2">
        <v>19</v>
      </c>
      <c r="I6" s="2">
        <v>0</v>
      </c>
      <c r="J6" s="2">
        <f t="shared" si="0"/>
        <v>32</v>
      </c>
      <c r="K6" s="2">
        <v>1</v>
      </c>
      <c r="L6" s="2">
        <v>4</v>
      </c>
      <c r="M6" s="2">
        <v>0</v>
      </c>
      <c r="N6" s="2">
        <v>0</v>
      </c>
      <c r="O6" s="3">
        <f t="shared" si="1"/>
        <v>0.50750000000000006</v>
      </c>
      <c r="P6" s="3">
        <f t="shared" si="2"/>
        <v>0.29375000000000001</v>
      </c>
      <c r="Q6" s="2"/>
    </row>
    <row r="7" spans="1:17" s="4" customFormat="1" ht="30.75" customHeight="1">
      <c r="A7" s="2" t="s">
        <v>16</v>
      </c>
      <c r="B7" s="2">
        <v>33</v>
      </c>
      <c r="C7" s="2">
        <v>0</v>
      </c>
      <c r="D7" s="2">
        <v>0</v>
      </c>
      <c r="E7" s="5">
        <v>33</v>
      </c>
      <c r="F7" s="2">
        <v>1</v>
      </c>
      <c r="G7" s="2">
        <v>20</v>
      </c>
      <c r="H7" s="2">
        <v>10</v>
      </c>
      <c r="I7" s="2">
        <v>1</v>
      </c>
      <c r="J7" s="5">
        <f t="shared" si="0"/>
        <v>32</v>
      </c>
      <c r="K7" s="2">
        <v>2</v>
      </c>
      <c r="L7" s="2">
        <v>5</v>
      </c>
      <c r="M7" s="2">
        <v>1</v>
      </c>
      <c r="N7" s="2">
        <v>0</v>
      </c>
      <c r="O7" s="3">
        <f t="shared" si="1"/>
        <v>0.54874999999999996</v>
      </c>
      <c r="P7" s="3">
        <f t="shared" si="2"/>
        <v>0.43125000000000002</v>
      </c>
      <c r="Q7" s="2" t="s">
        <v>40</v>
      </c>
    </row>
    <row r="8" spans="1:17" s="4" customFormat="1" ht="30.75" customHeight="1">
      <c r="A8" s="2" t="s">
        <v>17</v>
      </c>
      <c r="B8" s="2">
        <v>33</v>
      </c>
      <c r="C8" s="2">
        <v>0</v>
      </c>
      <c r="D8" s="2">
        <v>0</v>
      </c>
      <c r="E8" s="5">
        <v>33</v>
      </c>
      <c r="F8" s="2">
        <v>3</v>
      </c>
      <c r="G8" s="2">
        <v>18</v>
      </c>
      <c r="H8" s="2">
        <v>10</v>
      </c>
      <c r="I8" s="2">
        <v>1</v>
      </c>
      <c r="J8" s="5">
        <f t="shared" si="0"/>
        <v>32</v>
      </c>
      <c r="K8" s="2">
        <v>1</v>
      </c>
      <c r="L8" s="2">
        <v>5</v>
      </c>
      <c r="M8" s="2">
        <v>1</v>
      </c>
      <c r="N8" s="2">
        <v>0</v>
      </c>
      <c r="O8" s="3">
        <f t="shared" si="1"/>
        <v>0.57124999999999992</v>
      </c>
      <c r="P8" s="3">
        <f t="shared" si="2"/>
        <v>0.45374999999999999</v>
      </c>
      <c r="Q8" s="2" t="s">
        <v>40</v>
      </c>
    </row>
    <row r="9" spans="1:17" s="4" customFormat="1" ht="30.75" customHeight="1">
      <c r="A9" s="2" t="s">
        <v>18</v>
      </c>
      <c r="B9" s="2">
        <v>32</v>
      </c>
      <c r="C9" s="2">
        <v>2</v>
      </c>
      <c r="D9" s="2">
        <v>0</v>
      </c>
      <c r="E9" s="2">
        <v>34</v>
      </c>
      <c r="F9" s="2">
        <v>0</v>
      </c>
      <c r="G9" s="2">
        <v>15</v>
      </c>
      <c r="H9" s="2">
        <v>17</v>
      </c>
      <c r="I9" s="2">
        <v>2</v>
      </c>
      <c r="J9" s="2">
        <f t="shared" si="0"/>
        <v>34</v>
      </c>
      <c r="K9" s="2">
        <v>6</v>
      </c>
      <c r="L9" s="2">
        <v>4</v>
      </c>
      <c r="M9" s="2">
        <v>2</v>
      </c>
      <c r="N9" s="2">
        <v>0</v>
      </c>
      <c r="O9" s="3">
        <f t="shared" si="1"/>
        <v>0.47176470588235292</v>
      </c>
      <c r="P9" s="3">
        <f t="shared" si="2"/>
        <v>0.28235294117647058</v>
      </c>
      <c r="Q9" s="2"/>
    </row>
    <row r="10" spans="1:17" s="4" customFormat="1" ht="30.75" customHeight="1">
      <c r="A10" s="2" t="s">
        <v>19</v>
      </c>
      <c r="B10" s="2">
        <v>30</v>
      </c>
      <c r="C10" s="2">
        <v>0</v>
      </c>
      <c r="D10" s="2">
        <v>0</v>
      </c>
      <c r="E10" s="2">
        <v>30</v>
      </c>
      <c r="F10" s="2">
        <v>0</v>
      </c>
      <c r="G10" s="2">
        <v>9</v>
      </c>
      <c r="H10" s="2">
        <v>19</v>
      </c>
      <c r="I10" s="2">
        <v>2</v>
      </c>
      <c r="J10" s="2">
        <f t="shared" si="0"/>
        <v>30</v>
      </c>
      <c r="K10" s="2">
        <v>1</v>
      </c>
      <c r="L10" s="2">
        <v>11</v>
      </c>
      <c r="M10" s="2">
        <v>0</v>
      </c>
      <c r="N10" s="2">
        <v>0</v>
      </c>
      <c r="O10" s="3">
        <f t="shared" si="1"/>
        <v>0.43066666666666664</v>
      </c>
      <c r="P10" s="3">
        <f t="shared" si="2"/>
        <v>0.192</v>
      </c>
      <c r="Q10" s="2"/>
    </row>
    <row r="11" spans="1:17" s="4" customFormat="1" ht="30.75" customHeight="1">
      <c r="A11" s="2" t="s">
        <v>32</v>
      </c>
      <c r="B11" s="2">
        <v>28</v>
      </c>
      <c r="C11" s="2">
        <v>0</v>
      </c>
      <c r="D11" s="2">
        <v>7</v>
      </c>
      <c r="E11" s="2">
        <v>21</v>
      </c>
      <c r="F11" s="2">
        <v>0</v>
      </c>
      <c r="G11" s="2">
        <v>3</v>
      </c>
      <c r="H11" s="2">
        <v>13</v>
      </c>
      <c r="I11" s="2">
        <v>5</v>
      </c>
      <c r="J11" s="2">
        <f t="shared" si="0"/>
        <v>21</v>
      </c>
      <c r="K11" s="2">
        <v>0</v>
      </c>
      <c r="L11" s="2">
        <v>2</v>
      </c>
      <c r="M11" s="2">
        <v>5</v>
      </c>
      <c r="N11" s="2">
        <v>0</v>
      </c>
      <c r="O11" s="3">
        <f t="shared" si="1"/>
        <v>0.35238095238095235</v>
      </c>
      <c r="P11" s="3">
        <f t="shared" si="2"/>
        <v>9.1428571428571428E-2</v>
      </c>
      <c r="Q11" s="2"/>
    </row>
    <row r="12" spans="1:17" s="4" customFormat="1" ht="30.75" customHeight="1">
      <c r="A12" s="2" t="s">
        <v>20</v>
      </c>
      <c r="B12" s="2">
        <v>26</v>
      </c>
      <c r="C12" s="2">
        <v>1</v>
      </c>
      <c r="D12" s="2">
        <v>0</v>
      </c>
      <c r="E12" s="2">
        <v>27</v>
      </c>
      <c r="F12" s="2">
        <v>2</v>
      </c>
      <c r="G12" s="2">
        <v>9</v>
      </c>
      <c r="H12" s="2">
        <v>15</v>
      </c>
      <c r="I12" s="2">
        <v>1</v>
      </c>
      <c r="J12" s="2">
        <f t="shared" si="0"/>
        <v>27</v>
      </c>
      <c r="K12" s="2">
        <v>0</v>
      </c>
      <c r="L12" s="2">
        <v>1</v>
      </c>
      <c r="M12" s="2">
        <v>1</v>
      </c>
      <c r="N12" s="2">
        <v>0</v>
      </c>
      <c r="O12" s="3">
        <f t="shared" si="1"/>
        <v>0.49333333333333335</v>
      </c>
      <c r="P12" s="3">
        <f t="shared" si="2"/>
        <v>0.28740740740740739</v>
      </c>
      <c r="Q12" s="2"/>
    </row>
    <row r="13" spans="1:17" s="4" customFormat="1" ht="30.75" customHeight="1">
      <c r="A13" s="2" t="s">
        <v>21</v>
      </c>
      <c r="B13" s="2">
        <v>23</v>
      </c>
      <c r="C13" s="2">
        <v>0</v>
      </c>
      <c r="D13" s="2">
        <v>1</v>
      </c>
      <c r="E13" s="5">
        <v>22</v>
      </c>
      <c r="F13" s="2">
        <v>0</v>
      </c>
      <c r="G13" s="2">
        <v>6</v>
      </c>
      <c r="H13" s="2">
        <v>11</v>
      </c>
      <c r="I13" s="2">
        <v>4</v>
      </c>
      <c r="J13" s="5">
        <f t="shared" si="0"/>
        <v>21</v>
      </c>
      <c r="K13" s="2">
        <v>0</v>
      </c>
      <c r="L13" s="2">
        <v>2</v>
      </c>
      <c r="M13" s="2">
        <v>3</v>
      </c>
      <c r="N13" s="2">
        <v>4</v>
      </c>
      <c r="O13" s="3">
        <f t="shared" si="1"/>
        <v>0.40190476190476188</v>
      </c>
      <c r="P13" s="3">
        <f t="shared" si="2"/>
        <v>0.18285714285714286</v>
      </c>
      <c r="Q13" s="2" t="s">
        <v>40</v>
      </c>
    </row>
    <row r="14" spans="1:17" s="4" customFormat="1" ht="30.75" customHeight="1">
      <c r="A14" s="2" t="s">
        <v>22</v>
      </c>
      <c r="B14" s="2">
        <v>28</v>
      </c>
      <c r="C14" s="2">
        <v>0</v>
      </c>
      <c r="D14" s="2">
        <v>0</v>
      </c>
      <c r="E14" s="2">
        <v>28</v>
      </c>
      <c r="F14" s="2">
        <v>1</v>
      </c>
      <c r="G14" s="2">
        <v>17</v>
      </c>
      <c r="H14" s="2">
        <v>10</v>
      </c>
      <c r="I14" s="2">
        <v>0</v>
      </c>
      <c r="J14" s="2">
        <f t="shared" si="0"/>
        <v>28</v>
      </c>
      <c r="K14" s="2">
        <v>0</v>
      </c>
      <c r="L14" s="2">
        <v>1</v>
      </c>
      <c r="M14" s="2">
        <v>9</v>
      </c>
      <c r="N14" s="2">
        <v>2</v>
      </c>
      <c r="O14" s="3">
        <f t="shared" si="1"/>
        <v>0.55285714285714282</v>
      </c>
      <c r="P14" s="3">
        <f t="shared" si="2"/>
        <v>0.42428571428571432</v>
      </c>
      <c r="Q14" s="2"/>
    </row>
    <row r="15" spans="1:17" s="4" customFormat="1" ht="30.75" customHeight="1">
      <c r="A15" s="2" t="s">
        <v>23</v>
      </c>
      <c r="B15" s="2">
        <v>31</v>
      </c>
      <c r="C15" s="2">
        <v>1</v>
      </c>
      <c r="D15" s="2">
        <v>0</v>
      </c>
      <c r="E15" s="2">
        <v>32</v>
      </c>
      <c r="F15" s="2">
        <v>1</v>
      </c>
      <c r="G15" s="2">
        <v>17</v>
      </c>
      <c r="H15" s="2">
        <v>14</v>
      </c>
      <c r="I15" s="2">
        <v>0</v>
      </c>
      <c r="J15" s="2">
        <f t="shared" si="0"/>
        <v>32</v>
      </c>
      <c r="K15" s="2">
        <v>5</v>
      </c>
      <c r="L15" s="2">
        <v>6</v>
      </c>
      <c r="M15" s="2">
        <v>0</v>
      </c>
      <c r="N15" s="2">
        <v>0</v>
      </c>
      <c r="O15" s="3">
        <f t="shared" si="1"/>
        <v>0.52875000000000005</v>
      </c>
      <c r="P15" s="3">
        <f t="shared" si="2"/>
        <v>0.37125000000000002</v>
      </c>
      <c r="Q15" s="2"/>
    </row>
    <row r="16" spans="1:17" s="4" customFormat="1" ht="30.75" customHeight="1">
      <c r="A16" s="2" t="s">
        <v>33</v>
      </c>
      <c r="B16" s="2">
        <v>16</v>
      </c>
      <c r="C16" s="2">
        <v>2</v>
      </c>
      <c r="D16" s="2">
        <v>1</v>
      </c>
      <c r="E16" s="2">
        <v>17</v>
      </c>
      <c r="F16" s="2">
        <v>0</v>
      </c>
      <c r="G16" s="2">
        <v>2</v>
      </c>
      <c r="H16" s="2">
        <v>13</v>
      </c>
      <c r="I16" s="2">
        <v>2</v>
      </c>
      <c r="J16" s="2">
        <f t="shared" si="0"/>
        <v>17</v>
      </c>
      <c r="K16" s="2">
        <v>0</v>
      </c>
      <c r="L16" s="2">
        <v>3</v>
      </c>
      <c r="M16" s="2">
        <v>2</v>
      </c>
      <c r="N16" s="2">
        <v>0</v>
      </c>
      <c r="O16" s="3">
        <f t="shared" si="1"/>
        <v>0.36941176470588238</v>
      </c>
      <c r="P16" s="3">
        <f t="shared" si="2"/>
        <v>7.5294117647058831E-2</v>
      </c>
      <c r="Q16" s="2"/>
    </row>
    <row r="17" spans="1:17" s="4" customFormat="1" ht="30.75" customHeight="1">
      <c r="A17" s="2" t="s">
        <v>24</v>
      </c>
      <c r="B17" s="2">
        <v>24</v>
      </c>
      <c r="C17" s="2">
        <v>0</v>
      </c>
      <c r="D17" s="2">
        <v>1</v>
      </c>
      <c r="E17" s="2">
        <v>23</v>
      </c>
      <c r="F17" s="2">
        <v>0</v>
      </c>
      <c r="G17" s="2">
        <v>1</v>
      </c>
      <c r="H17" s="2">
        <v>21</v>
      </c>
      <c r="I17" s="2">
        <v>1</v>
      </c>
      <c r="J17" s="2">
        <f t="shared" si="0"/>
        <v>23</v>
      </c>
      <c r="K17" s="2">
        <v>0</v>
      </c>
      <c r="L17" s="2">
        <v>1</v>
      </c>
      <c r="M17" s="2">
        <v>21</v>
      </c>
      <c r="N17" s="2">
        <v>1</v>
      </c>
      <c r="O17" s="3">
        <f t="shared" si="1"/>
        <v>0.3634782608695652</v>
      </c>
      <c r="P17" s="3">
        <f t="shared" si="2"/>
        <v>2.782608695652174E-2</v>
      </c>
      <c r="Q17" s="2"/>
    </row>
    <row r="18" spans="1:17" s="4" customFormat="1" ht="30.75" customHeight="1">
      <c r="A18" s="2" t="s">
        <v>25</v>
      </c>
      <c r="B18" s="2">
        <v>22</v>
      </c>
      <c r="C18" s="2">
        <v>1</v>
      </c>
      <c r="D18" s="2">
        <v>0</v>
      </c>
      <c r="E18" s="2">
        <v>23</v>
      </c>
      <c r="F18" s="2">
        <v>1</v>
      </c>
      <c r="G18" s="2">
        <v>6</v>
      </c>
      <c r="H18" s="2">
        <v>16</v>
      </c>
      <c r="I18" s="2">
        <v>0</v>
      </c>
      <c r="J18" s="2">
        <f t="shared" si="0"/>
        <v>23</v>
      </c>
      <c r="K18" s="2">
        <v>1</v>
      </c>
      <c r="L18" s="2">
        <v>6</v>
      </c>
      <c r="M18" s="2">
        <v>16</v>
      </c>
      <c r="N18" s="2">
        <v>0</v>
      </c>
      <c r="O18" s="3">
        <f t="shared" si="1"/>
        <v>0.46086956521739131</v>
      </c>
      <c r="P18" s="3">
        <f t="shared" si="2"/>
        <v>0.21043478260869564</v>
      </c>
      <c r="Q18" s="2"/>
    </row>
    <row r="19" spans="1:17" s="4" customFormat="1" ht="30.75" customHeight="1">
      <c r="A19" s="2" t="s">
        <v>26</v>
      </c>
      <c r="B19" s="2">
        <v>23</v>
      </c>
      <c r="C19" s="2">
        <v>0</v>
      </c>
      <c r="D19" s="2">
        <v>0</v>
      </c>
      <c r="E19" s="5">
        <v>23</v>
      </c>
      <c r="F19" s="2">
        <v>3</v>
      </c>
      <c r="G19" s="2">
        <v>3</v>
      </c>
      <c r="H19" s="2">
        <v>17</v>
      </c>
      <c r="I19" s="2">
        <v>0</v>
      </c>
      <c r="J19" s="5">
        <f t="shared" si="0"/>
        <v>23</v>
      </c>
      <c r="K19" s="2">
        <v>0</v>
      </c>
      <c r="L19" s="2">
        <v>11</v>
      </c>
      <c r="M19" s="2">
        <v>0</v>
      </c>
      <c r="N19" s="2">
        <v>0</v>
      </c>
      <c r="O19" s="3">
        <f t="shared" si="1"/>
        <v>0.48</v>
      </c>
      <c r="P19" s="3">
        <f t="shared" si="2"/>
        <v>0.21391304347826087</v>
      </c>
      <c r="Q19" s="2"/>
    </row>
    <row r="20" spans="1:17" s="4" customFormat="1" ht="30.75" customHeight="1">
      <c r="A20" s="2" t="s">
        <v>27</v>
      </c>
      <c r="B20" s="2">
        <v>25</v>
      </c>
      <c r="C20" s="2">
        <v>0</v>
      </c>
      <c r="D20" s="2">
        <v>0</v>
      </c>
      <c r="E20" s="2">
        <v>25</v>
      </c>
      <c r="F20" s="2">
        <v>3</v>
      </c>
      <c r="G20" s="2">
        <v>8</v>
      </c>
      <c r="H20" s="2">
        <v>14</v>
      </c>
      <c r="I20" s="2">
        <v>0</v>
      </c>
      <c r="J20" s="2">
        <f t="shared" si="0"/>
        <v>25</v>
      </c>
      <c r="K20" s="2">
        <v>2</v>
      </c>
      <c r="L20" s="2">
        <v>6</v>
      </c>
      <c r="M20" s="2">
        <v>0</v>
      </c>
      <c r="N20" s="2">
        <v>0</v>
      </c>
      <c r="O20" s="3">
        <f t="shared" si="1"/>
        <v>0.52639999999999998</v>
      </c>
      <c r="P20" s="3">
        <f t="shared" si="2"/>
        <v>0.32480000000000003</v>
      </c>
      <c r="Q20" s="2"/>
    </row>
    <row r="21" spans="1:17" s="4" customFormat="1" ht="30.75" customHeight="1">
      <c r="A21" s="2" t="s">
        <v>34</v>
      </c>
      <c r="B21" s="2">
        <f>SUM(B3:B20)</f>
        <v>495</v>
      </c>
      <c r="C21" s="2">
        <f t="shared" ref="C21:I21" si="3">SUM(C3:C20)</f>
        <v>12</v>
      </c>
      <c r="D21" s="2">
        <f t="shared" si="3"/>
        <v>17</v>
      </c>
      <c r="E21" s="2">
        <f t="shared" si="3"/>
        <v>490</v>
      </c>
      <c r="F21" s="2">
        <f t="shared" si="3"/>
        <v>24</v>
      </c>
      <c r="G21" s="2">
        <f t="shared" si="3"/>
        <v>198</v>
      </c>
      <c r="H21" s="2">
        <f t="shared" si="3"/>
        <v>246</v>
      </c>
      <c r="I21" s="2">
        <f t="shared" si="3"/>
        <v>19</v>
      </c>
      <c r="J21" s="2">
        <f t="shared" si="0"/>
        <v>487</v>
      </c>
      <c r="K21" s="2">
        <f t="shared" ref="K21:N21" si="4">SUM(K3:K20)</f>
        <v>26</v>
      </c>
      <c r="L21" s="2">
        <f t="shared" si="4"/>
        <v>83</v>
      </c>
      <c r="M21" s="2">
        <f t="shared" si="4"/>
        <v>61</v>
      </c>
      <c r="N21" s="2">
        <f t="shared" si="4"/>
        <v>7</v>
      </c>
      <c r="O21" s="3">
        <f t="shared" si="1"/>
        <v>0.49757700205338806</v>
      </c>
      <c r="P21" s="3">
        <f t="shared" si="2"/>
        <v>0.30948665297741274</v>
      </c>
      <c r="Q21" s="2"/>
    </row>
    <row r="22" spans="1:17" s="4" customFormat="1" ht="30.75" customHeight="1">
      <c r="A22" s="2" t="s">
        <v>34</v>
      </c>
      <c r="B22" s="2"/>
      <c r="C22" s="2"/>
      <c r="D22" s="2"/>
      <c r="E22" s="2"/>
      <c r="F22" s="6">
        <f>($F21)/$J21</f>
        <v>4.9281314168377825E-2</v>
      </c>
      <c r="G22" s="6">
        <f>($G21)/$J21</f>
        <v>0.40657084188911702</v>
      </c>
      <c r="H22" s="6">
        <f>($H21)/$J21</f>
        <v>0.50513347022587274</v>
      </c>
      <c r="I22" s="6">
        <f>($I21)/$J21</f>
        <v>3.9014373716632446E-2</v>
      </c>
      <c r="J22" s="2"/>
      <c r="K22" s="2"/>
      <c r="L22" s="2"/>
      <c r="M22" s="2"/>
      <c r="N22" s="2"/>
      <c r="O22" s="2"/>
      <c r="P22" s="2"/>
      <c r="Q22" s="2"/>
    </row>
    <row r="23" spans="1:17" ht="30.75" customHeight="1">
      <c r="A23" s="31" t="s">
        <v>28</v>
      </c>
      <c r="B23" s="31"/>
      <c r="C23" s="31"/>
      <c r="D23" s="31"/>
      <c r="E23" s="32">
        <v>470</v>
      </c>
      <c r="F23" s="32">
        <v>51</v>
      </c>
      <c r="G23" s="32">
        <v>240</v>
      </c>
      <c r="H23" s="32">
        <v>171</v>
      </c>
      <c r="I23" s="32">
        <v>8</v>
      </c>
      <c r="J23" s="32"/>
      <c r="K23" s="32"/>
      <c r="L23" s="32"/>
      <c r="M23" s="32"/>
      <c r="N23" s="32"/>
      <c r="O23" s="33">
        <v>0.56999999999999995</v>
      </c>
      <c r="P23" s="33">
        <v>0.44</v>
      </c>
      <c r="Q23" s="31"/>
    </row>
    <row r="24" spans="1:17" ht="30.75" customHeight="1">
      <c r="A24" s="31" t="s">
        <v>28</v>
      </c>
      <c r="B24" s="31"/>
      <c r="C24" s="31"/>
      <c r="D24" s="31"/>
      <c r="E24" s="31"/>
      <c r="F24" s="34">
        <v>0.109</v>
      </c>
      <c r="G24" s="34">
        <v>0.51100000000000001</v>
      </c>
      <c r="H24" s="34">
        <v>0.36399999999999999</v>
      </c>
      <c r="I24" s="34">
        <v>1.7000000000000001E-2</v>
      </c>
      <c r="J24" s="31"/>
      <c r="K24" s="31"/>
      <c r="L24" s="31"/>
      <c r="M24" s="31"/>
      <c r="N24" s="31"/>
      <c r="O24" s="31"/>
      <c r="P24" s="31"/>
      <c r="Q24" s="31"/>
    </row>
    <row r="25" spans="1:17" ht="30.75" customHeight="1">
      <c r="A25" s="31" t="s">
        <v>29</v>
      </c>
      <c r="B25" s="31"/>
      <c r="C25" s="31"/>
      <c r="D25" s="31"/>
      <c r="E25" s="31">
        <v>414</v>
      </c>
      <c r="F25" s="31">
        <v>39</v>
      </c>
      <c r="G25" s="31">
        <v>183</v>
      </c>
      <c r="H25" s="31">
        <v>197</v>
      </c>
      <c r="I25" s="31">
        <v>23</v>
      </c>
      <c r="J25" s="31"/>
      <c r="K25" s="31"/>
      <c r="L25" s="31"/>
      <c r="M25" s="31"/>
      <c r="N25" s="31"/>
      <c r="O25" s="33">
        <v>0.56000000000000005</v>
      </c>
      <c r="P25" s="33">
        <v>0.38</v>
      </c>
      <c r="Q25" s="31"/>
    </row>
    <row r="26" spans="1:17" ht="30.75" customHeight="1">
      <c r="A26" s="31" t="s">
        <v>29</v>
      </c>
      <c r="B26" s="31"/>
      <c r="C26" s="31"/>
      <c r="D26" s="31"/>
      <c r="E26" s="31"/>
      <c r="F26" s="34">
        <v>9.4E-2</v>
      </c>
      <c r="G26" s="34">
        <v>0.442</v>
      </c>
      <c r="H26" s="34">
        <v>0.47599999999999998</v>
      </c>
      <c r="I26" s="34">
        <v>5.6000000000000001E-2</v>
      </c>
      <c r="J26" s="31"/>
      <c r="K26" s="31"/>
      <c r="L26" s="31"/>
      <c r="M26" s="31"/>
      <c r="N26" s="31"/>
      <c r="O26" s="31"/>
      <c r="P26" s="31"/>
      <c r="Q26" s="31"/>
    </row>
    <row r="27" spans="1:17" ht="30.75" customHeight="1">
      <c r="A27" s="31" t="s">
        <v>30</v>
      </c>
      <c r="B27" s="31"/>
      <c r="C27" s="31"/>
      <c r="D27" s="31"/>
      <c r="E27" s="31">
        <v>405</v>
      </c>
      <c r="F27" s="31">
        <v>51</v>
      </c>
      <c r="G27" s="31">
        <v>167</v>
      </c>
      <c r="H27" s="31">
        <v>176</v>
      </c>
      <c r="I27" s="31">
        <v>11</v>
      </c>
      <c r="J27" s="31"/>
      <c r="K27" s="31"/>
      <c r="L27" s="31"/>
      <c r="M27" s="31"/>
      <c r="N27" s="31"/>
      <c r="O27" s="33">
        <v>0.55000000000000004</v>
      </c>
      <c r="P27" s="33">
        <v>0.39</v>
      </c>
      <c r="Q27" s="31"/>
    </row>
    <row r="28" spans="1:17" ht="30.75" customHeight="1">
      <c r="A28" s="31" t="s">
        <v>30</v>
      </c>
      <c r="B28" s="31"/>
      <c r="C28" s="31"/>
      <c r="D28" s="31"/>
      <c r="E28" s="31"/>
      <c r="F28" s="34">
        <v>0.126</v>
      </c>
      <c r="G28" s="34">
        <v>0.41199999999999998</v>
      </c>
      <c r="H28" s="34">
        <v>0.435</v>
      </c>
      <c r="I28" s="34">
        <v>2.7E-2</v>
      </c>
      <c r="J28" s="31"/>
      <c r="K28" s="31"/>
      <c r="L28" s="31"/>
      <c r="M28" s="31"/>
      <c r="N28" s="31"/>
      <c r="O28" s="31"/>
      <c r="P28" s="31"/>
      <c r="Q28" s="31"/>
    </row>
    <row r="29" spans="1:17" ht="30.75" customHeight="1">
      <c r="A29" s="31" t="s">
        <v>31</v>
      </c>
      <c r="B29" s="31"/>
      <c r="C29" s="31"/>
      <c r="D29" s="31"/>
      <c r="E29" s="31">
        <v>407</v>
      </c>
      <c r="F29" s="31">
        <v>45</v>
      </c>
      <c r="G29" s="31">
        <v>171</v>
      </c>
      <c r="H29" s="31">
        <v>174</v>
      </c>
      <c r="I29" s="31">
        <v>18</v>
      </c>
      <c r="J29" s="31"/>
      <c r="K29" s="31"/>
      <c r="L29" s="31"/>
      <c r="M29" s="31"/>
      <c r="N29" s="31"/>
      <c r="O29" s="33">
        <v>0.54</v>
      </c>
      <c r="P29" s="33">
        <v>0.38</v>
      </c>
      <c r="Q29" s="31"/>
    </row>
    <row r="30" spans="1:17" ht="30.75" customHeight="1">
      <c r="A30" s="31" t="s">
        <v>31</v>
      </c>
      <c r="B30" s="31"/>
      <c r="C30" s="31"/>
      <c r="D30" s="31"/>
      <c r="E30" s="31"/>
      <c r="F30" s="34">
        <v>0.111</v>
      </c>
      <c r="G30" s="34">
        <v>0.42</v>
      </c>
      <c r="H30" s="34">
        <v>0.42799999999999999</v>
      </c>
      <c r="I30" s="34">
        <v>4.3999999999999997E-2</v>
      </c>
      <c r="J30" s="31"/>
      <c r="K30" s="31"/>
      <c r="L30" s="31"/>
      <c r="M30" s="31"/>
      <c r="N30" s="31"/>
      <c r="O30" s="31"/>
      <c r="P30" s="31"/>
      <c r="Q30" s="31"/>
    </row>
  </sheetData>
  <mergeCells count="1">
    <mergeCell ref="B1:Q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180" verticalDpi="180" r:id="rId1"/>
  <ignoredErrors>
    <ignoredError sqref="J3:J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3:M22"/>
  <sheetViews>
    <sheetView workbookViewId="0">
      <selection activeCell="M4" sqref="M4"/>
    </sheetView>
  </sheetViews>
  <sheetFormatPr defaultRowHeight="15"/>
  <cols>
    <col min="3" max="3" width="9.7109375" customWidth="1"/>
  </cols>
  <sheetData>
    <row r="3" spans="1:13" s="14" customFormat="1" ht="33" customHeight="1">
      <c r="A3" s="11"/>
      <c r="B3" s="11" t="s">
        <v>42</v>
      </c>
      <c r="C3" s="11" t="s">
        <v>43</v>
      </c>
      <c r="D3" s="11" t="s">
        <v>44</v>
      </c>
      <c r="E3" s="12" t="s">
        <v>45</v>
      </c>
      <c r="F3" s="11" t="s">
        <v>46</v>
      </c>
      <c r="G3" s="12" t="s">
        <v>47</v>
      </c>
      <c r="H3" s="11" t="s">
        <v>48</v>
      </c>
      <c r="I3" s="12" t="s">
        <v>49</v>
      </c>
      <c r="J3" s="11" t="s">
        <v>50</v>
      </c>
      <c r="K3" s="12" t="s">
        <v>51</v>
      </c>
      <c r="L3" s="13" t="s">
        <v>52</v>
      </c>
      <c r="M3" s="13" t="s">
        <v>53</v>
      </c>
    </row>
    <row r="4" spans="1:13" s="14" customFormat="1" ht="20.25" customHeight="1">
      <c r="A4" s="15">
        <v>1</v>
      </c>
      <c r="B4" s="15" t="s">
        <v>54</v>
      </c>
      <c r="C4" s="16">
        <v>33</v>
      </c>
      <c r="D4" s="16">
        <v>26</v>
      </c>
      <c r="E4" s="9">
        <f t="shared" ref="E4:E22" si="0">D4/C4</f>
        <v>0.78787878787878785</v>
      </c>
      <c r="F4" s="16">
        <v>7</v>
      </c>
      <c r="G4" s="9">
        <f t="shared" ref="G4:G22" si="1">F4/C4</f>
        <v>0.21212121212121213</v>
      </c>
      <c r="H4" s="16">
        <v>0</v>
      </c>
      <c r="I4" s="9">
        <f t="shared" ref="I4:I22" si="2">H4/C4</f>
        <v>0</v>
      </c>
      <c r="J4" s="16">
        <v>0</v>
      </c>
      <c r="K4" s="9">
        <f t="shared" ref="K4:K22" si="3">J4/C4</f>
        <v>0</v>
      </c>
      <c r="L4" s="10">
        <f>($D4*1+$F4*0.64+$H4*0.36+$J4*0.16)/$C4</f>
        <v>0.9236363636363637</v>
      </c>
      <c r="M4" s="10">
        <f>($D4*1+$F4*0.64)/$C4</f>
        <v>0.9236363636363637</v>
      </c>
    </row>
    <row r="5" spans="1:13" s="14" customFormat="1" ht="20.25" customHeight="1">
      <c r="A5" s="15">
        <v>2</v>
      </c>
      <c r="B5" s="15" t="s">
        <v>55</v>
      </c>
      <c r="C5" s="16">
        <v>28</v>
      </c>
      <c r="D5" s="16">
        <v>10</v>
      </c>
      <c r="E5" s="9">
        <f t="shared" si="0"/>
        <v>0.35714285714285715</v>
      </c>
      <c r="F5" s="16">
        <v>18</v>
      </c>
      <c r="G5" s="9">
        <f t="shared" si="1"/>
        <v>0.6428571428571429</v>
      </c>
      <c r="H5" s="16">
        <v>0</v>
      </c>
      <c r="I5" s="9">
        <f t="shared" si="2"/>
        <v>0</v>
      </c>
      <c r="J5" s="16">
        <v>0</v>
      </c>
      <c r="K5" s="9">
        <f t="shared" si="3"/>
        <v>0</v>
      </c>
      <c r="L5" s="10">
        <f t="shared" ref="L5:L22" si="4">($D5*1+$F5*0.64+$H5*0.36+$J5*0.16)/$C5</f>
        <v>0.76857142857142857</v>
      </c>
      <c r="M5" s="10">
        <f t="shared" ref="M5:M22" si="5">($D5*1+$F5*0.64)/$C5</f>
        <v>0.76857142857142857</v>
      </c>
    </row>
    <row r="6" spans="1:13" s="14" customFormat="1" ht="20.25" customHeight="1">
      <c r="A6" s="15">
        <v>3</v>
      </c>
      <c r="B6" s="15" t="s">
        <v>56</v>
      </c>
      <c r="C6" s="16">
        <v>26</v>
      </c>
      <c r="D6" s="16">
        <v>8</v>
      </c>
      <c r="E6" s="9">
        <f t="shared" si="0"/>
        <v>0.30769230769230771</v>
      </c>
      <c r="F6" s="16">
        <v>17</v>
      </c>
      <c r="G6" s="9">
        <f t="shared" si="1"/>
        <v>0.65384615384615385</v>
      </c>
      <c r="H6" s="16">
        <v>1</v>
      </c>
      <c r="I6" s="9">
        <f t="shared" si="2"/>
        <v>3.8461538461538464E-2</v>
      </c>
      <c r="J6" s="16">
        <v>0</v>
      </c>
      <c r="K6" s="9">
        <f t="shared" si="3"/>
        <v>0</v>
      </c>
      <c r="L6" s="10">
        <f t="shared" si="4"/>
        <v>0.7400000000000001</v>
      </c>
      <c r="M6" s="10">
        <f t="shared" si="5"/>
        <v>0.72615384615384626</v>
      </c>
    </row>
    <row r="7" spans="1:13" s="14" customFormat="1" ht="20.25" customHeight="1">
      <c r="A7" s="15">
        <v>4</v>
      </c>
      <c r="B7" s="15" t="s">
        <v>57</v>
      </c>
      <c r="C7" s="16">
        <v>32</v>
      </c>
      <c r="D7" s="16">
        <v>4</v>
      </c>
      <c r="E7" s="9">
        <f t="shared" si="0"/>
        <v>0.125</v>
      </c>
      <c r="F7" s="16">
        <v>22</v>
      </c>
      <c r="G7" s="9">
        <f t="shared" si="1"/>
        <v>0.6875</v>
      </c>
      <c r="H7" s="16">
        <v>6</v>
      </c>
      <c r="I7" s="9">
        <f t="shared" si="2"/>
        <v>0.1875</v>
      </c>
      <c r="J7" s="16">
        <v>0</v>
      </c>
      <c r="K7" s="9">
        <f t="shared" si="3"/>
        <v>0</v>
      </c>
      <c r="L7" s="10">
        <f t="shared" si="4"/>
        <v>0.63249999999999995</v>
      </c>
      <c r="M7" s="10">
        <f t="shared" si="5"/>
        <v>0.56499999999999995</v>
      </c>
    </row>
    <row r="8" spans="1:13" s="14" customFormat="1" ht="20.25" customHeight="1">
      <c r="A8" s="15">
        <v>5</v>
      </c>
      <c r="B8" s="15" t="s">
        <v>58</v>
      </c>
      <c r="C8" s="16">
        <v>32</v>
      </c>
      <c r="D8" s="16">
        <v>2</v>
      </c>
      <c r="E8" s="9">
        <f t="shared" si="0"/>
        <v>6.25E-2</v>
      </c>
      <c r="F8" s="16">
        <v>25</v>
      </c>
      <c r="G8" s="9">
        <f t="shared" si="1"/>
        <v>0.78125</v>
      </c>
      <c r="H8" s="16">
        <v>5</v>
      </c>
      <c r="I8" s="9">
        <f t="shared" si="2"/>
        <v>0.15625</v>
      </c>
      <c r="J8" s="16">
        <v>0</v>
      </c>
      <c r="K8" s="9">
        <f t="shared" si="3"/>
        <v>0</v>
      </c>
      <c r="L8" s="10">
        <f t="shared" si="4"/>
        <v>0.61875000000000002</v>
      </c>
      <c r="M8" s="10">
        <f t="shared" si="5"/>
        <v>0.5625</v>
      </c>
    </row>
    <row r="9" spans="1:13" s="14" customFormat="1" ht="20.25" customHeight="1">
      <c r="A9" s="15">
        <v>6</v>
      </c>
      <c r="B9" s="15" t="s">
        <v>59</v>
      </c>
      <c r="C9" s="16">
        <v>32</v>
      </c>
      <c r="D9" s="16">
        <v>3</v>
      </c>
      <c r="E9" s="9">
        <f t="shared" si="0"/>
        <v>9.375E-2</v>
      </c>
      <c r="F9" s="16">
        <v>19</v>
      </c>
      <c r="G9" s="9">
        <f t="shared" si="1"/>
        <v>0.59375</v>
      </c>
      <c r="H9" s="16">
        <v>10</v>
      </c>
      <c r="I9" s="9">
        <f t="shared" si="2"/>
        <v>0.3125</v>
      </c>
      <c r="J9" s="16">
        <v>0</v>
      </c>
      <c r="K9" s="9">
        <f t="shared" si="3"/>
        <v>0</v>
      </c>
      <c r="L9" s="10">
        <f t="shared" si="4"/>
        <v>0.58624999999999994</v>
      </c>
      <c r="M9" s="10">
        <f t="shared" si="5"/>
        <v>0.47375</v>
      </c>
    </row>
    <row r="10" spans="1:13" s="14" customFormat="1" ht="20.25" customHeight="1">
      <c r="A10" s="15">
        <v>7</v>
      </c>
      <c r="B10" s="15" t="s">
        <v>60</v>
      </c>
      <c r="C10" s="16">
        <v>34</v>
      </c>
      <c r="D10" s="16">
        <v>15</v>
      </c>
      <c r="E10" s="9">
        <f t="shared" si="0"/>
        <v>0.44117647058823528</v>
      </c>
      <c r="F10" s="16">
        <v>16</v>
      </c>
      <c r="G10" s="9">
        <f t="shared" si="1"/>
        <v>0.47058823529411764</v>
      </c>
      <c r="H10" s="16">
        <v>3</v>
      </c>
      <c r="I10" s="9">
        <f t="shared" si="2"/>
        <v>8.8235294117647065E-2</v>
      </c>
      <c r="J10" s="16">
        <v>0</v>
      </c>
      <c r="K10" s="9">
        <f t="shared" si="3"/>
        <v>0</v>
      </c>
      <c r="L10" s="10">
        <f t="shared" si="4"/>
        <v>0.77411764705882358</v>
      </c>
      <c r="M10" s="10">
        <f t="shared" si="5"/>
        <v>0.74235294117647066</v>
      </c>
    </row>
    <row r="11" spans="1:13" s="14" customFormat="1" ht="20.25" customHeight="1">
      <c r="A11" s="15">
        <v>8</v>
      </c>
      <c r="B11" s="15" t="s">
        <v>61</v>
      </c>
      <c r="C11" s="16">
        <v>30</v>
      </c>
      <c r="D11" s="16">
        <v>8</v>
      </c>
      <c r="E11" s="9">
        <f t="shared" si="0"/>
        <v>0.26666666666666666</v>
      </c>
      <c r="F11" s="16">
        <v>22</v>
      </c>
      <c r="G11" s="9">
        <f t="shared" si="1"/>
        <v>0.73333333333333328</v>
      </c>
      <c r="H11" s="16">
        <v>0</v>
      </c>
      <c r="I11" s="9">
        <f t="shared" si="2"/>
        <v>0</v>
      </c>
      <c r="J11" s="16">
        <v>0</v>
      </c>
      <c r="K11" s="9">
        <f t="shared" si="3"/>
        <v>0</v>
      </c>
      <c r="L11" s="10">
        <f t="shared" si="4"/>
        <v>0.73599999999999999</v>
      </c>
      <c r="M11" s="10">
        <f t="shared" si="5"/>
        <v>0.73599999999999999</v>
      </c>
    </row>
    <row r="12" spans="1:13" s="14" customFormat="1" ht="20.25" customHeight="1">
      <c r="A12" s="15">
        <v>9</v>
      </c>
      <c r="B12" s="15" t="s">
        <v>62</v>
      </c>
      <c r="C12" s="16">
        <v>21</v>
      </c>
      <c r="D12" s="16">
        <v>4</v>
      </c>
      <c r="E12" s="9">
        <f t="shared" si="0"/>
        <v>0.19047619047619047</v>
      </c>
      <c r="F12" s="16">
        <v>11</v>
      </c>
      <c r="G12" s="9">
        <f t="shared" si="1"/>
        <v>0.52380952380952384</v>
      </c>
      <c r="H12" s="16">
        <v>6</v>
      </c>
      <c r="I12" s="9">
        <f t="shared" si="2"/>
        <v>0.2857142857142857</v>
      </c>
      <c r="J12" s="16">
        <v>0</v>
      </c>
      <c r="K12" s="9">
        <f t="shared" si="3"/>
        <v>0</v>
      </c>
      <c r="L12" s="10">
        <f t="shared" si="4"/>
        <v>0.62857142857142856</v>
      </c>
      <c r="M12" s="10">
        <f t="shared" si="5"/>
        <v>0.52571428571428569</v>
      </c>
    </row>
    <row r="13" spans="1:13" s="14" customFormat="1" ht="20.25" customHeight="1">
      <c r="A13" s="15">
        <v>10</v>
      </c>
      <c r="B13" s="15" t="s">
        <v>63</v>
      </c>
      <c r="C13" s="16">
        <v>27</v>
      </c>
      <c r="D13" s="16">
        <v>7</v>
      </c>
      <c r="E13" s="9">
        <f t="shared" si="0"/>
        <v>0.25925925925925924</v>
      </c>
      <c r="F13" s="16">
        <v>18</v>
      </c>
      <c r="G13" s="9">
        <f t="shared" si="1"/>
        <v>0.66666666666666663</v>
      </c>
      <c r="H13" s="16">
        <v>2</v>
      </c>
      <c r="I13" s="9">
        <f t="shared" si="2"/>
        <v>7.407407407407407E-2</v>
      </c>
      <c r="J13" s="16">
        <v>0</v>
      </c>
      <c r="K13" s="9">
        <f t="shared" si="3"/>
        <v>0</v>
      </c>
      <c r="L13" s="10">
        <f t="shared" si="4"/>
        <v>0.71259259259259256</v>
      </c>
      <c r="M13" s="10">
        <f t="shared" si="5"/>
        <v>0.68592592592592594</v>
      </c>
    </row>
    <row r="14" spans="1:13" s="14" customFormat="1" ht="20.25" customHeight="1">
      <c r="A14" s="15">
        <v>11</v>
      </c>
      <c r="B14" s="15" t="s">
        <v>64</v>
      </c>
      <c r="C14" s="16">
        <v>21</v>
      </c>
      <c r="D14" s="16">
        <v>8</v>
      </c>
      <c r="E14" s="9">
        <f t="shared" si="0"/>
        <v>0.38095238095238093</v>
      </c>
      <c r="F14" s="16">
        <v>6</v>
      </c>
      <c r="G14" s="9">
        <f t="shared" si="1"/>
        <v>0.2857142857142857</v>
      </c>
      <c r="H14" s="16">
        <v>7</v>
      </c>
      <c r="I14" s="9">
        <f t="shared" si="2"/>
        <v>0.33333333333333331</v>
      </c>
      <c r="J14" s="16">
        <v>1</v>
      </c>
      <c r="K14" s="9">
        <f t="shared" si="3"/>
        <v>4.7619047619047616E-2</v>
      </c>
      <c r="L14" s="10">
        <f t="shared" si="4"/>
        <v>0.69142857142857139</v>
      </c>
      <c r="M14" s="10">
        <f t="shared" si="5"/>
        <v>0.56380952380952376</v>
      </c>
    </row>
    <row r="15" spans="1:13" s="14" customFormat="1" ht="20.25" customHeight="1">
      <c r="A15" s="15">
        <v>12</v>
      </c>
      <c r="B15" s="15" t="s">
        <v>65</v>
      </c>
      <c r="C15" s="16">
        <v>28</v>
      </c>
      <c r="D15" s="16">
        <v>6</v>
      </c>
      <c r="E15" s="9">
        <f t="shared" si="0"/>
        <v>0.21428571428571427</v>
      </c>
      <c r="F15" s="16">
        <v>17</v>
      </c>
      <c r="G15" s="9">
        <f t="shared" si="1"/>
        <v>0.6071428571428571</v>
      </c>
      <c r="H15" s="16">
        <v>5</v>
      </c>
      <c r="I15" s="9">
        <f t="shared" si="2"/>
        <v>0.17857142857142858</v>
      </c>
      <c r="J15" s="16">
        <v>0</v>
      </c>
      <c r="K15" s="9">
        <f t="shared" si="3"/>
        <v>0</v>
      </c>
      <c r="L15" s="10">
        <f t="shared" si="4"/>
        <v>0.66714285714285726</v>
      </c>
      <c r="M15" s="10">
        <f t="shared" si="5"/>
        <v>0.60285714285714298</v>
      </c>
    </row>
    <row r="16" spans="1:13" s="14" customFormat="1" ht="20.25" customHeight="1">
      <c r="A16" s="15">
        <v>13</v>
      </c>
      <c r="B16" s="15" t="s">
        <v>66</v>
      </c>
      <c r="C16" s="16">
        <v>31</v>
      </c>
      <c r="D16" s="16">
        <v>5</v>
      </c>
      <c r="E16" s="9">
        <f t="shared" si="0"/>
        <v>0.16129032258064516</v>
      </c>
      <c r="F16" s="16">
        <v>18</v>
      </c>
      <c r="G16" s="9">
        <f t="shared" si="1"/>
        <v>0.58064516129032262</v>
      </c>
      <c r="H16" s="16">
        <v>8</v>
      </c>
      <c r="I16" s="9">
        <f t="shared" si="2"/>
        <v>0.25806451612903225</v>
      </c>
      <c r="J16" s="16">
        <v>0</v>
      </c>
      <c r="K16" s="9">
        <f t="shared" si="3"/>
        <v>0</v>
      </c>
      <c r="L16" s="10">
        <f t="shared" si="4"/>
        <v>0.62580645161290316</v>
      </c>
      <c r="M16" s="10">
        <f t="shared" si="5"/>
        <v>0.53290322580645155</v>
      </c>
    </row>
    <row r="17" spans="1:13" s="14" customFormat="1" ht="20.25" customHeight="1">
      <c r="A17" s="15">
        <v>14</v>
      </c>
      <c r="B17" s="15" t="s">
        <v>67</v>
      </c>
      <c r="C17" s="16">
        <v>17</v>
      </c>
      <c r="D17" s="16">
        <v>2</v>
      </c>
      <c r="E17" s="9">
        <f t="shared" si="0"/>
        <v>0.11764705882352941</v>
      </c>
      <c r="F17" s="16">
        <v>12</v>
      </c>
      <c r="G17" s="9">
        <f t="shared" si="1"/>
        <v>0.70588235294117652</v>
      </c>
      <c r="H17" s="16">
        <v>3</v>
      </c>
      <c r="I17" s="9">
        <f t="shared" si="2"/>
        <v>0.17647058823529413</v>
      </c>
      <c r="J17" s="16">
        <v>0</v>
      </c>
      <c r="K17" s="9">
        <f t="shared" si="3"/>
        <v>0</v>
      </c>
      <c r="L17" s="10">
        <f t="shared" si="4"/>
        <v>0.63294117647058823</v>
      </c>
      <c r="M17" s="10">
        <f t="shared" si="5"/>
        <v>0.56941176470588228</v>
      </c>
    </row>
    <row r="18" spans="1:13" s="14" customFormat="1" ht="20.25" customHeight="1">
      <c r="A18" s="15">
        <v>15</v>
      </c>
      <c r="B18" s="15" t="s">
        <v>68</v>
      </c>
      <c r="C18" s="16">
        <v>23</v>
      </c>
      <c r="D18" s="16">
        <v>0</v>
      </c>
      <c r="E18" s="9">
        <f t="shared" si="0"/>
        <v>0</v>
      </c>
      <c r="F18" s="16">
        <v>9</v>
      </c>
      <c r="G18" s="9">
        <f t="shared" si="1"/>
        <v>0.39130434782608697</v>
      </c>
      <c r="H18" s="16">
        <v>13</v>
      </c>
      <c r="I18" s="9">
        <f t="shared" si="2"/>
        <v>0.56521739130434778</v>
      </c>
      <c r="J18" s="16">
        <v>1</v>
      </c>
      <c r="K18" s="9">
        <f t="shared" si="3"/>
        <v>4.3478260869565216E-2</v>
      </c>
      <c r="L18" s="10">
        <f t="shared" si="4"/>
        <v>0.46086956521739131</v>
      </c>
      <c r="M18" s="10">
        <f t="shared" si="5"/>
        <v>0.25043478260869562</v>
      </c>
    </row>
    <row r="19" spans="1:13" s="14" customFormat="1" ht="20.25" customHeight="1">
      <c r="A19" s="15">
        <v>16</v>
      </c>
      <c r="B19" s="15" t="s">
        <v>69</v>
      </c>
      <c r="C19" s="16">
        <v>23</v>
      </c>
      <c r="D19" s="16">
        <v>4</v>
      </c>
      <c r="E19" s="9">
        <f t="shared" si="0"/>
        <v>0.17391304347826086</v>
      </c>
      <c r="F19" s="16">
        <v>10</v>
      </c>
      <c r="G19" s="9">
        <f t="shared" si="1"/>
        <v>0.43478260869565216</v>
      </c>
      <c r="H19" s="16">
        <v>9</v>
      </c>
      <c r="I19" s="9">
        <f t="shared" si="2"/>
        <v>0.39130434782608697</v>
      </c>
      <c r="J19" s="16">
        <v>0</v>
      </c>
      <c r="K19" s="9">
        <f t="shared" si="3"/>
        <v>0</v>
      </c>
      <c r="L19" s="10">
        <f t="shared" si="4"/>
        <v>0.59304347826086956</v>
      </c>
      <c r="M19" s="10">
        <f t="shared" si="5"/>
        <v>0.45217391304347826</v>
      </c>
    </row>
    <row r="20" spans="1:13" s="14" customFormat="1" ht="20.25" customHeight="1">
      <c r="A20" s="15">
        <v>17</v>
      </c>
      <c r="B20" s="15" t="s">
        <v>70</v>
      </c>
      <c r="C20" s="16">
        <v>23</v>
      </c>
      <c r="D20" s="16">
        <v>4</v>
      </c>
      <c r="E20" s="9">
        <f t="shared" si="0"/>
        <v>0.17391304347826086</v>
      </c>
      <c r="F20" s="16">
        <v>12</v>
      </c>
      <c r="G20" s="9">
        <f t="shared" si="1"/>
        <v>0.52173913043478259</v>
      </c>
      <c r="H20" s="16">
        <v>7</v>
      </c>
      <c r="I20" s="9">
        <f t="shared" si="2"/>
        <v>0.30434782608695654</v>
      </c>
      <c r="J20" s="16">
        <v>0</v>
      </c>
      <c r="K20" s="9">
        <f t="shared" si="3"/>
        <v>0</v>
      </c>
      <c r="L20" s="10">
        <f t="shared" si="4"/>
        <v>0.61739130434782608</v>
      </c>
      <c r="M20" s="10">
        <f t="shared" si="5"/>
        <v>0.50782608695652176</v>
      </c>
    </row>
    <row r="21" spans="1:13" s="14" customFormat="1" ht="20.25" customHeight="1">
      <c r="A21" s="15">
        <v>18</v>
      </c>
      <c r="B21" s="15" t="s">
        <v>71</v>
      </c>
      <c r="C21" s="16">
        <v>25</v>
      </c>
      <c r="D21" s="16">
        <v>3</v>
      </c>
      <c r="E21" s="9">
        <f t="shared" si="0"/>
        <v>0.12</v>
      </c>
      <c r="F21" s="16">
        <v>13</v>
      </c>
      <c r="G21" s="9">
        <f t="shared" si="1"/>
        <v>0.52</v>
      </c>
      <c r="H21" s="16">
        <v>9</v>
      </c>
      <c r="I21" s="9">
        <f t="shared" si="2"/>
        <v>0.36</v>
      </c>
      <c r="J21" s="16">
        <v>0</v>
      </c>
      <c r="K21" s="9">
        <f t="shared" si="3"/>
        <v>0</v>
      </c>
      <c r="L21" s="10">
        <f t="shared" si="4"/>
        <v>0.58240000000000003</v>
      </c>
      <c r="M21" s="10">
        <f t="shared" si="5"/>
        <v>0.45280000000000004</v>
      </c>
    </row>
    <row r="22" spans="1:13">
      <c r="A22" s="7"/>
      <c r="B22" s="7" t="s">
        <v>41</v>
      </c>
      <c r="C22" s="8">
        <f>SUM(C4:C21)</f>
        <v>486</v>
      </c>
      <c r="D22" s="8">
        <v>119</v>
      </c>
      <c r="E22" s="9">
        <f t="shared" si="0"/>
        <v>0.2448559670781893</v>
      </c>
      <c r="F22" s="8">
        <v>272</v>
      </c>
      <c r="G22" s="9">
        <f t="shared" si="1"/>
        <v>0.55967078189300412</v>
      </c>
      <c r="H22" s="8">
        <v>94</v>
      </c>
      <c r="I22" s="9">
        <f t="shared" si="2"/>
        <v>0.19341563786008231</v>
      </c>
      <c r="J22" s="8">
        <v>2</v>
      </c>
      <c r="K22" s="9">
        <f t="shared" si="3"/>
        <v>4.11522633744856E-3</v>
      </c>
      <c r="L22" s="10">
        <f t="shared" si="4"/>
        <v>0.67333333333333334</v>
      </c>
      <c r="M22" s="10">
        <f t="shared" si="5"/>
        <v>0.60304526748971199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11"/>
  <sheetViews>
    <sheetView workbookViewId="0">
      <selection activeCell="L2" activeCellId="1" sqref="A2:A10 L2:L10"/>
    </sheetView>
  </sheetViews>
  <sheetFormatPr defaultRowHeight="18.75"/>
  <cols>
    <col min="1" max="1" width="12.7109375" style="29" customWidth="1"/>
    <col min="2" max="10" width="9.140625" style="29"/>
    <col min="11" max="11" width="10.42578125" style="29" customWidth="1"/>
    <col min="12" max="12" width="9.140625" style="29"/>
  </cols>
  <sheetData>
    <row r="2" spans="1:13">
      <c r="A2" s="21"/>
      <c r="B2" s="22"/>
      <c r="C2" s="22" t="s">
        <v>80</v>
      </c>
      <c r="D2" s="23" t="s">
        <v>45</v>
      </c>
      <c r="E2" s="22"/>
      <c r="F2" s="23" t="s">
        <v>81</v>
      </c>
      <c r="G2" s="22"/>
      <c r="H2" s="23" t="s">
        <v>82</v>
      </c>
      <c r="I2" s="22"/>
      <c r="J2" s="23" t="s">
        <v>83</v>
      </c>
      <c r="K2" s="19" t="s">
        <v>52</v>
      </c>
      <c r="L2" s="19" t="s">
        <v>53</v>
      </c>
    </row>
    <row r="3" spans="1:13">
      <c r="A3" s="24" t="s">
        <v>78</v>
      </c>
      <c r="B3" s="25">
        <v>487</v>
      </c>
      <c r="C3" s="25">
        <v>133</v>
      </c>
      <c r="D3" s="23">
        <f t="shared" ref="D3" si="0">C3/B3</f>
        <v>0.2731006160164271</v>
      </c>
      <c r="E3" s="25">
        <v>276</v>
      </c>
      <c r="F3" s="23">
        <f t="shared" ref="F3" si="1">E3/B3</f>
        <v>0.56673511293634493</v>
      </c>
      <c r="G3" s="25">
        <v>77</v>
      </c>
      <c r="H3" s="23">
        <f t="shared" ref="H3" si="2">G3/B3</f>
        <v>0.15811088295687886</v>
      </c>
      <c r="I3" s="25">
        <v>0</v>
      </c>
      <c r="J3" s="23">
        <f t="shared" ref="J3" si="3">I3/B3</f>
        <v>0</v>
      </c>
      <c r="K3" s="19">
        <f t="shared" ref="K3" si="4">($C3*1+$E3*0.64+$G3*0.36+$I3*0.16)/$B3</f>
        <v>0.69273100616016425</v>
      </c>
      <c r="L3" s="19">
        <f t="shared" ref="L3" si="5">($C3*1+$E3*0.64)/$B3</f>
        <v>0.63581108829568789</v>
      </c>
    </row>
    <row r="4" spans="1:13">
      <c r="A4" s="21" t="s">
        <v>72</v>
      </c>
      <c r="B4" s="22">
        <v>486</v>
      </c>
      <c r="C4" s="22">
        <v>192</v>
      </c>
      <c r="D4" s="23">
        <f t="shared" ref="D4:D10" si="6">C4/B4</f>
        <v>0.39506172839506171</v>
      </c>
      <c r="E4" s="22">
        <v>272</v>
      </c>
      <c r="F4" s="23">
        <f t="shared" ref="F4:F10" si="7">E4/B4</f>
        <v>0.55967078189300412</v>
      </c>
      <c r="G4" s="22">
        <v>94</v>
      </c>
      <c r="H4" s="23">
        <f t="shared" ref="H4:H10" si="8">G4/B4</f>
        <v>0.19341563786008231</v>
      </c>
      <c r="I4" s="22">
        <v>2</v>
      </c>
      <c r="J4" s="23">
        <f t="shared" ref="J4:J10" si="9">I4/B4</f>
        <v>4.11522633744856E-3</v>
      </c>
      <c r="K4" s="19">
        <f t="shared" ref="K4:K5" si="10">($C4*1+$E4*0.64+$G4*0.36+$I4*0.16)/$B4</f>
        <v>0.82353909465020581</v>
      </c>
      <c r="L4" s="19">
        <f t="shared" ref="L4:L10" si="11">($C4*1+$E4*0.64)/$B4</f>
        <v>0.75325102880658446</v>
      </c>
    </row>
    <row r="5" spans="1:13">
      <c r="A5" s="21" t="s">
        <v>73</v>
      </c>
      <c r="B5" s="22">
        <v>306</v>
      </c>
      <c r="C5" s="22">
        <v>72</v>
      </c>
      <c r="D5" s="23">
        <f t="shared" si="6"/>
        <v>0.23529411764705882</v>
      </c>
      <c r="E5" s="22">
        <v>181</v>
      </c>
      <c r="F5" s="23">
        <f t="shared" si="7"/>
        <v>0.59150326797385622</v>
      </c>
      <c r="G5" s="22">
        <v>52</v>
      </c>
      <c r="H5" s="23">
        <f t="shared" si="8"/>
        <v>0.16993464052287582</v>
      </c>
      <c r="I5" s="22">
        <v>0</v>
      </c>
      <c r="J5" s="23">
        <f t="shared" si="9"/>
        <v>0</v>
      </c>
      <c r="K5" s="19">
        <f t="shared" si="10"/>
        <v>0.67503267973856207</v>
      </c>
      <c r="L5" s="19">
        <f t="shared" si="11"/>
        <v>0.61385620915032679</v>
      </c>
    </row>
    <row r="6" spans="1:13">
      <c r="A6" s="21" t="s">
        <v>74</v>
      </c>
      <c r="B6" s="21">
        <v>185</v>
      </c>
      <c r="C6" s="21">
        <v>50</v>
      </c>
      <c r="D6" s="23">
        <f t="shared" si="6"/>
        <v>0.27027027027027029</v>
      </c>
      <c r="E6" s="21">
        <v>104</v>
      </c>
      <c r="F6" s="23">
        <f t="shared" si="7"/>
        <v>0.56216216216216219</v>
      </c>
      <c r="G6" s="21">
        <v>29</v>
      </c>
      <c r="H6" s="23">
        <f t="shared" si="8"/>
        <v>0.15675675675675677</v>
      </c>
      <c r="I6" s="21">
        <v>0</v>
      </c>
      <c r="J6" s="23">
        <f t="shared" si="9"/>
        <v>0</v>
      </c>
      <c r="K6" s="19">
        <f t="shared" ref="K6:K8" si="12">($C6*1+$E6*0.64+$G6*0.36+$EJI6*0.16)/$B6</f>
        <v>0.68648648648648647</v>
      </c>
      <c r="L6" s="19">
        <f t="shared" si="11"/>
        <v>0.63005405405405401</v>
      </c>
    </row>
    <row r="7" spans="1:13">
      <c r="A7" s="21" t="s">
        <v>75</v>
      </c>
      <c r="B7" s="21">
        <v>305</v>
      </c>
      <c r="C7" s="21">
        <v>50</v>
      </c>
      <c r="D7" s="23">
        <f t="shared" si="6"/>
        <v>0.16393442622950818</v>
      </c>
      <c r="E7" s="21">
        <v>129</v>
      </c>
      <c r="F7" s="23">
        <f t="shared" si="7"/>
        <v>0.42295081967213116</v>
      </c>
      <c r="G7" s="21">
        <v>119</v>
      </c>
      <c r="H7" s="23">
        <f t="shared" si="8"/>
        <v>0.39016393442622949</v>
      </c>
      <c r="I7" s="21">
        <v>4</v>
      </c>
      <c r="J7" s="23">
        <f t="shared" si="9"/>
        <v>1.3114754098360656E-2</v>
      </c>
      <c r="K7" s="20">
        <f t="shared" si="12"/>
        <v>0.57508196721311478</v>
      </c>
      <c r="L7" s="20">
        <f t="shared" si="11"/>
        <v>0.43462295081967212</v>
      </c>
      <c r="M7" s="17"/>
    </row>
    <row r="8" spans="1:13">
      <c r="A8" s="24" t="s">
        <v>76</v>
      </c>
      <c r="B8" s="26">
        <v>305</v>
      </c>
      <c r="C8" s="26">
        <v>54</v>
      </c>
      <c r="D8" s="23">
        <f t="shared" si="6"/>
        <v>0.17704918032786884</v>
      </c>
      <c r="E8" s="26">
        <v>131</v>
      </c>
      <c r="F8" s="23">
        <f t="shared" si="7"/>
        <v>0.42950819672131146</v>
      </c>
      <c r="G8" s="26">
        <v>116</v>
      </c>
      <c r="H8" s="23">
        <f t="shared" si="8"/>
        <v>0.38032786885245901</v>
      </c>
      <c r="I8" s="26">
        <v>2</v>
      </c>
      <c r="J8" s="23">
        <f t="shared" si="9"/>
        <v>6.5573770491803279E-3</v>
      </c>
      <c r="K8" s="20">
        <f t="shared" si="12"/>
        <v>0.58885245901639338</v>
      </c>
      <c r="L8" s="20">
        <f t="shared" si="11"/>
        <v>0.45193442622950819</v>
      </c>
    </row>
    <row r="9" spans="1:13">
      <c r="A9" s="18" t="s">
        <v>77</v>
      </c>
      <c r="B9" s="18">
        <v>492</v>
      </c>
      <c r="C9" s="18">
        <v>96</v>
      </c>
      <c r="D9" s="23">
        <f t="shared" si="6"/>
        <v>0.1951219512195122</v>
      </c>
      <c r="E9" s="18">
        <v>302</v>
      </c>
      <c r="F9" s="23">
        <f t="shared" si="7"/>
        <v>0.61382113821138207</v>
      </c>
      <c r="G9" s="18">
        <v>94</v>
      </c>
      <c r="H9" s="23">
        <f t="shared" si="8"/>
        <v>0.1910569105691057</v>
      </c>
      <c r="I9" s="18">
        <v>0</v>
      </c>
      <c r="J9" s="23">
        <f t="shared" si="9"/>
        <v>0</v>
      </c>
      <c r="K9" s="19">
        <f t="shared" ref="K9:K10" si="13">($C9*1+$E9*0.64+$G9*0.36+$I9*0.16)/$B9</f>
        <v>0.65674796747967468</v>
      </c>
      <c r="L9" s="19">
        <f t="shared" si="11"/>
        <v>0.58796747967479668</v>
      </c>
    </row>
    <row r="10" spans="1:13">
      <c r="A10" s="27" t="s">
        <v>79</v>
      </c>
      <c r="B10" s="28">
        <v>490</v>
      </c>
      <c r="C10" s="28">
        <v>134</v>
      </c>
      <c r="D10" s="23">
        <f t="shared" si="6"/>
        <v>0.27346938775510204</v>
      </c>
      <c r="E10" s="28">
        <v>269</v>
      </c>
      <c r="F10" s="23">
        <f t="shared" si="7"/>
        <v>0.54897959183673473</v>
      </c>
      <c r="G10" s="28">
        <v>84</v>
      </c>
      <c r="H10" s="23">
        <f t="shared" si="8"/>
        <v>0.17142857142857143</v>
      </c>
      <c r="I10" s="28">
        <v>0</v>
      </c>
      <c r="J10" s="23">
        <f t="shared" si="9"/>
        <v>0</v>
      </c>
      <c r="K10" s="19">
        <f t="shared" si="13"/>
        <v>0.68653061224489786</v>
      </c>
      <c r="L10" s="19">
        <f t="shared" si="11"/>
        <v>0.62481632653061214</v>
      </c>
    </row>
    <row r="11" spans="1:13">
      <c r="A11" s="18"/>
      <c r="B11" s="25"/>
      <c r="C11" s="23"/>
      <c r="D11" s="25"/>
      <c r="E11" s="23"/>
      <c r="F11" s="25"/>
      <c r="G11" s="23"/>
      <c r="H11" s="25"/>
      <c r="I11" s="23"/>
      <c r="J11" s="19"/>
      <c r="K11" s="1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Лист1</vt:lpstr>
      <vt:lpstr>Лист2</vt:lpstr>
      <vt:lpstr>Лист3</vt:lpstr>
      <vt:lpstr>Диаграмма1</vt:lpstr>
      <vt:lpstr>Диаграмма2</vt:lpstr>
      <vt:lpstr>Диаграмма3</vt:lpstr>
      <vt:lpstr>Диаграмма4</vt:lpstr>
      <vt:lpstr>Диаграмма5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2021-02-02T10:22:47Z</dcterms:modified>
</cp:coreProperties>
</file>