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ТАРИФ 24-25\2025-2026\"/>
    </mc:Choice>
  </mc:AlternateContent>
  <bookViews>
    <workbookView xWindow="0" yWindow="0" windowWidth="19200" windowHeight="7730" activeTab="3"/>
  </bookViews>
  <sheets>
    <sheet name="НП5-8" sheetId="1" r:id="rId1"/>
    <sheet name="Лист1" sheetId="4" r:id="rId2"/>
    <sheet name="НП 9" sheetId="2" r:id="rId3"/>
    <sheet name="НП10-11" sheetId="3" r:id="rId4"/>
  </sheets>
  <definedNames>
    <definedName name="_xlnm.Print_Area" localSheetId="3">'НП10-11'!$A$1:$G$40</definedName>
    <definedName name="_xlnm.Print_Area" localSheetId="0">'НП5-8'!$A$1:$O$72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M19" i="4" l="1"/>
  <c r="L19" i="4"/>
  <c r="K19" i="4"/>
  <c r="J19" i="4"/>
  <c r="I19" i="4"/>
  <c r="H19" i="4"/>
  <c r="G19" i="4"/>
  <c r="F19" i="4"/>
  <c r="E19" i="4"/>
  <c r="D19" i="4"/>
  <c r="F48" i="3" l="1"/>
  <c r="E48" i="3"/>
  <c r="D48" i="3"/>
  <c r="C48" i="3"/>
  <c r="G42" i="3"/>
  <c r="G47" i="3"/>
  <c r="B48" i="3"/>
  <c r="M22" i="4"/>
  <c r="L22" i="4"/>
  <c r="K22" i="4"/>
  <c r="J22" i="4"/>
  <c r="I22" i="4"/>
  <c r="H22" i="4"/>
  <c r="G22" i="4"/>
  <c r="F22" i="4"/>
  <c r="E22" i="4"/>
  <c r="D22" i="4"/>
  <c r="G46" i="3" l="1"/>
  <c r="G45" i="3"/>
  <c r="G44" i="3"/>
  <c r="G43" i="3"/>
  <c r="G48" i="3" s="1"/>
  <c r="G30" i="3"/>
  <c r="M31" i="4" l="1"/>
  <c r="L31" i="4"/>
  <c r="K31" i="4"/>
  <c r="J31" i="4"/>
  <c r="I31" i="4"/>
  <c r="H31" i="4"/>
  <c r="G31" i="4"/>
  <c r="F31" i="4"/>
  <c r="E31" i="4"/>
  <c r="D31" i="4"/>
  <c r="M26" i="4"/>
  <c r="L26" i="4"/>
  <c r="K26" i="4"/>
  <c r="J26" i="4"/>
  <c r="I26" i="4"/>
  <c r="H26" i="4"/>
  <c r="G26" i="4"/>
  <c r="F26" i="4"/>
  <c r="E26" i="4"/>
  <c r="D26" i="4"/>
  <c r="N17" i="4"/>
  <c r="M12" i="4"/>
  <c r="L12" i="4"/>
  <c r="K12" i="4"/>
  <c r="J12" i="4"/>
  <c r="I12" i="4"/>
  <c r="H12" i="4"/>
  <c r="G12" i="4"/>
  <c r="F12" i="4"/>
  <c r="E12" i="4"/>
  <c r="D12" i="4"/>
  <c r="M9" i="4"/>
  <c r="L9" i="4"/>
  <c r="K9" i="4"/>
  <c r="J9" i="4"/>
  <c r="I9" i="4"/>
  <c r="H9" i="4"/>
  <c r="G9" i="4"/>
  <c r="F9" i="4"/>
  <c r="F34" i="4" s="1"/>
  <c r="E9" i="4"/>
  <c r="D9" i="4"/>
  <c r="D34" i="4" s="1"/>
  <c r="M41" i="4"/>
  <c r="L41" i="4"/>
  <c r="K41" i="4"/>
  <c r="J41" i="4"/>
  <c r="I41" i="4"/>
  <c r="H41" i="4"/>
  <c r="G41" i="4"/>
  <c r="F41" i="4"/>
  <c r="E41" i="4"/>
  <c r="D41" i="4"/>
  <c r="N40" i="4"/>
  <c r="N39" i="4"/>
  <c r="N38" i="4"/>
  <c r="N37" i="4"/>
  <c r="N36" i="4"/>
  <c r="N33" i="4"/>
  <c r="N32" i="4"/>
  <c r="N25" i="4"/>
  <c r="N21" i="4"/>
  <c r="N18" i="4"/>
  <c r="N13" i="4"/>
  <c r="N4" i="4"/>
  <c r="N71" i="1"/>
  <c r="N66" i="1"/>
  <c r="N63" i="1"/>
  <c r="N62" i="1"/>
  <c r="N60" i="1"/>
  <c r="N59" i="1"/>
  <c r="N57" i="1"/>
  <c r="N56" i="1"/>
  <c r="N54" i="1"/>
  <c r="N53" i="1"/>
  <c r="N51" i="1"/>
  <c r="N50" i="1"/>
  <c r="N49" i="1"/>
  <c r="N47" i="1"/>
  <c r="N46" i="1"/>
  <c r="N44" i="1"/>
  <c r="N43" i="1"/>
  <c r="N42" i="1"/>
  <c r="N40" i="1"/>
  <c r="N39" i="1"/>
  <c r="N36" i="1"/>
  <c r="N35" i="1"/>
  <c r="N33" i="1"/>
  <c r="N32" i="1"/>
  <c r="N31" i="1"/>
  <c r="N29" i="1"/>
  <c r="N28" i="1"/>
  <c r="N27" i="1"/>
  <c r="N25" i="1"/>
  <c r="N24" i="1"/>
  <c r="N22" i="1"/>
  <c r="N21" i="1"/>
  <c r="N19" i="1"/>
  <c r="N18" i="1"/>
  <c r="N16" i="1"/>
  <c r="N15" i="1"/>
  <c r="N13" i="1"/>
  <c r="N12" i="1"/>
  <c r="N10" i="1"/>
  <c r="N9" i="1"/>
  <c r="N8" i="1"/>
  <c r="J34" i="4" l="1"/>
  <c r="G34" i="4"/>
  <c r="G42" i="4" s="1"/>
  <c r="K34" i="4"/>
  <c r="K42" i="4" s="1"/>
  <c r="H34" i="4"/>
  <c r="H42" i="4" s="1"/>
  <c r="L34" i="4"/>
  <c r="L42" i="4" s="1"/>
  <c r="E34" i="4"/>
  <c r="I34" i="4"/>
  <c r="I42" i="4" s="1"/>
  <c r="M34" i="4"/>
  <c r="M42" i="4"/>
  <c r="F42" i="4"/>
  <c r="J42" i="4"/>
  <c r="E42" i="4"/>
  <c r="D42" i="4"/>
  <c r="N15" i="4"/>
  <c r="N5" i="4"/>
  <c r="N6" i="4"/>
  <c r="N23" i="4"/>
  <c r="N27" i="4"/>
  <c r="N8" i="4"/>
  <c r="N14" i="4"/>
  <c r="N19" i="4" s="1"/>
  <c r="N24" i="4"/>
  <c r="N10" i="4"/>
  <c r="N29" i="4"/>
  <c r="N30" i="4"/>
  <c r="N41" i="4"/>
  <c r="N7" i="4"/>
  <c r="N28" i="4"/>
  <c r="N11" i="4"/>
  <c r="N16" i="4"/>
  <c r="N20" i="4"/>
  <c r="N22" i="4" s="1"/>
  <c r="N78" i="1"/>
  <c r="N77" i="1"/>
  <c r="N76" i="1"/>
  <c r="N75" i="1"/>
  <c r="N74" i="1"/>
  <c r="N31" i="4" l="1"/>
  <c r="N26" i="4"/>
  <c r="N9" i="4"/>
  <c r="N12" i="4"/>
  <c r="N34" i="4" l="1"/>
  <c r="O34" i="4"/>
  <c r="N42" i="4"/>
  <c r="G28" i="3"/>
  <c r="G27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D14" i="1" l="1"/>
  <c r="C36" i="3" l="1"/>
  <c r="F36" i="3" l="1"/>
  <c r="F38" i="3" s="1"/>
  <c r="E36" i="3"/>
  <c r="E38" i="3" s="1"/>
  <c r="D36" i="3"/>
  <c r="D38" i="3" s="1"/>
  <c r="C38" i="3"/>
  <c r="B36" i="3"/>
  <c r="B38" i="3" s="1"/>
  <c r="G38" i="3" l="1"/>
  <c r="G35" i="3"/>
  <c r="G34" i="3"/>
  <c r="G33" i="3"/>
  <c r="G32" i="3"/>
  <c r="G31" i="3"/>
  <c r="F29" i="3"/>
  <c r="E29" i="3"/>
  <c r="D29" i="3"/>
  <c r="C29" i="3"/>
  <c r="B29" i="3"/>
  <c r="G29" i="3" l="1"/>
  <c r="C37" i="3"/>
  <c r="C40" i="3" s="1"/>
  <c r="C39" i="3"/>
  <c r="D37" i="3"/>
  <c r="D40" i="3" s="1"/>
  <c r="D39" i="3"/>
  <c r="F37" i="3"/>
  <c r="F40" i="3" s="1"/>
  <c r="F39" i="3"/>
  <c r="B37" i="3"/>
  <c r="B39" i="3"/>
  <c r="E37" i="3"/>
  <c r="E40" i="3" s="1"/>
  <c r="E39" i="3"/>
  <c r="G36" i="3"/>
  <c r="G39" i="3" l="1"/>
  <c r="B40" i="3"/>
  <c r="F49" i="3"/>
  <c r="F50" i="3" s="1"/>
  <c r="E49" i="3"/>
  <c r="E50" i="3" s="1"/>
  <c r="D49" i="3"/>
  <c r="D50" i="3" s="1"/>
  <c r="C49" i="3"/>
  <c r="C50" i="3" s="1"/>
  <c r="B49" i="3"/>
  <c r="B50" i="3" s="1"/>
  <c r="G37" i="3"/>
  <c r="G40" i="3" s="1"/>
  <c r="G49" i="3" l="1"/>
  <c r="G50" i="3" s="1"/>
  <c r="B28" i="2"/>
  <c r="D38" i="2"/>
  <c r="C38" i="2"/>
  <c r="B38" i="2"/>
  <c r="E37" i="2"/>
  <c r="E36" i="2"/>
  <c r="E31" i="2"/>
  <c r="E30" i="2"/>
  <c r="E29" i="2"/>
  <c r="D28" i="2"/>
  <c r="C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D34" i="2" l="1"/>
  <c r="D32" i="2"/>
  <c r="B34" i="2"/>
  <c r="E34" i="2" s="1"/>
  <c r="B32" i="2"/>
  <c r="C34" i="2"/>
  <c r="C32" i="2"/>
  <c r="E38" i="2"/>
  <c r="E28" i="2"/>
  <c r="E32" i="2" s="1"/>
  <c r="C39" i="2"/>
  <c r="C33" i="2"/>
  <c r="B39" i="2"/>
  <c r="E39" i="2" s="1"/>
  <c r="B33" i="2"/>
  <c r="D39" i="2"/>
  <c r="D33" i="2"/>
  <c r="I58" i="1"/>
  <c r="D79" i="1" l="1"/>
  <c r="D68" i="1"/>
  <c r="D64" i="1"/>
  <c r="D61" i="1"/>
  <c r="D58" i="1"/>
  <c r="D55" i="1"/>
  <c r="D52" i="1"/>
  <c r="D48" i="1"/>
  <c r="D45" i="1"/>
  <c r="D41" i="1"/>
  <c r="D37" i="1"/>
  <c r="D34" i="1"/>
  <c r="D30" i="1"/>
  <c r="D26" i="1"/>
  <c r="D23" i="1"/>
  <c r="D20" i="1"/>
  <c r="D17" i="1"/>
  <c r="D11" i="1"/>
  <c r="D80" i="1" l="1"/>
  <c r="E33" i="2"/>
  <c r="D67" i="1"/>
  <c r="D69" i="1"/>
  <c r="D65" i="1"/>
  <c r="M30" i="1"/>
  <c r="L30" i="1"/>
  <c r="K30" i="1"/>
  <c r="J30" i="1"/>
  <c r="I30" i="1"/>
  <c r="H30" i="1"/>
  <c r="G30" i="1"/>
  <c r="F30" i="1"/>
  <c r="E30" i="1"/>
  <c r="N30" i="1" l="1"/>
  <c r="D70" i="1"/>
  <c r="D72" i="1"/>
  <c r="M64" i="1"/>
  <c r="L64" i="1"/>
  <c r="K64" i="1"/>
  <c r="J64" i="1"/>
  <c r="I64" i="1"/>
  <c r="H64" i="1"/>
  <c r="G64" i="1"/>
  <c r="F64" i="1"/>
  <c r="E64" i="1"/>
  <c r="E55" i="1"/>
  <c r="F55" i="1"/>
  <c r="G55" i="1"/>
  <c r="H55" i="1"/>
  <c r="I55" i="1"/>
  <c r="J55" i="1"/>
  <c r="K55" i="1"/>
  <c r="L55" i="1"/>
  <c r="M55" i="1"/>
  <c r="N55" i="1" l="1"/>
  <c r="N64" i="1"/>
  <c r="O64" i="1" s="1"/>
  <c r="H68" i="1"/>
  <c r="G68" i="1"/>
  <c r="F68" i="1"/>
  <c r="E68" i="1"/>
  <c r="M68" i="1"/>
  <c r="L68" i="1"/>
  <c r="K68" i="1"/>
  <c r="J68" i="1"/>
  <c r="I68" i="1"/>
  <c r="N68" i="1" l="1"/>
  <c r="H48" i="1"/>
  <c r="I48" i="1"/>
  <c r="M34" i="1" l="1"/>
  <c r="L34" i="1"/>
  <c r="K34" i="1"/>
  <c r="J34" i="1"/>
  <c r="I34" i="1"/>
  <c r="H34" i="1"/>
  <c r="G34" i="1"/>
  <c r="F34" i="1"/>
  <c r="E34" i="1"/>
  <c r="L17" i="1"/>
  <c r="K17" i="1"/>
  <c r="J17" i="1"/>
  <c r="I17" i="1"/>
  <c r="H17" i="1"/>
  <c r="G17" i="1"/>
  <c r="F17" i="1"/>
  <c r="E17" i="1"/>
  <c r="G11" i="1"/>
  <c r="M11" i="1"/>
  <c r="L11" i="1"/>
  <c r="K11" i="1"/>
  <c r="J11" i="1"/>
  <c r="I11" i="1"/>
  <c r="H11" i="1"/>
  <c r="F11" i="1"/>
  <c r="N17" i="1" l="1"/>
  <c r="N34" i="1"/>
  <c r="M69" i="1"/>
  <c r="M72" i="1" s="1"/>
  <c r="L69" i="1"/>
  <c r="L72" i="1" s="1"/>
  <c r="K69" i="1"/>
  <c r="K72" i="1" s="1"/>
  <c r="J69" i="1"/>
  <c r="J72" i="1" s="1"/>
  <c r="I69" i="1"/>
  <c r="I72" i="1" s="1"/>
  <c r="H69" i="1"/>
  <c r="H72" i="1" s="1"/>
  <c r="G69" i="1"/>
  <c r="G72" i="1" s="1"/>
  <c r="F69" i="1"/>
  <c r="F72" i="1" s="1"/>
  <c r="E69" i="1"/>
  <c r="E72" i="1" l="1"/>
  <c r="N69" i="1"/>
  <c r="N72" i="1" s="1"/>
  <c r="M65" i="1"/>
  <c r="M70" i="1" s="1"/>
  <c r="K65" i="1"/>
  <c r="K70" i="1" s="1"/>
  <c r="J65" i="1"/>
  <c r="J70" i="1" s="1"/>
  <c r="H65" i="1"/>
  <c r="H70" i="1" s="1"/>
  <c r="E65" i="1"/>
  <c r="L65" i="1"/>
  <c r="L70" i="1" s="1"/>
  <c r="I65" i="1"/>
  <c r="I70" i="1" s="1"/>
  <c r="G67" i="1"/>
  <c r="H67" i="1"/>
  <c r="K67" i="1"/>
  <c r="J67" i="1"/>
  <c r="I67" i="1"/>
  <c r="G65" i="1"/>
  <c r="G70" i="1" s="1"/>
  <c r="F67" i="1"/>
  <c r="F65" i="1"/>
  <c r="F70" i="1" s="1"/>
  <c r="M67" i="1"/>
  <c r="L67" i="1"/>
  <c r="E67" i="1"/>
  <c r="M61" i="1"/>
  <c r="L61" i="1"/>
  <c r="K61" i="1"/>
  <c r="J61" i="1"/>
  <c r="I61" i="1"/>
  <c r="H61" i="1"/>
  <c r="G61" i="1"/>
  <c r="F61" i="1"/>
  <c r="E61" i="1"/>
  <c r="M58" i="1"/>
  <c r="L58" i="1"/>
  <c r="K58" i="1"/>
  <c r="J58" i="1"/>
  <c r="H58" i="1"/>
  <c r="G58" i="1"/>
  <c r="F58" i="1"/>
  <c r="E58" i="1"/>
  <c r="M52" i="1"/>
  <c r="L52" i="1"/>
  <c r="K52" i="1"/>
  <c r="J52" i="1"/>
  <c r="I52" i="1"/>
  <c r="H52" i="1"/>
  <c r="G52" i="1"/>
  <c r="F52" i="1"/>
  <c r="E52" i="1"/>
  <c r="M48" i="1"/>
  <c r="L48" i="1"/>
  <c r="K48" i="1"/>
  <c r="J48" i="1"/>
  <c r="G48" i="1"/>
  <c r="F48" i="1"/>
  <c r="E48" i="1"/>
  <c r="M45" i="1"/>
  <c r="L45" i="1"/>
  <c r="K45" i="1"/>
  <c r="J45" i="1"/>
  <c r="I45" i="1"/>
  <c r="H45" i="1"/>
  <c r="G45" i="1"/>
  <c r="F45" i="1"/>
  <c r="E45" i="1"/>
  <c r="M41" i="1"/>
  <c r="L41" i="1"/>
  <c r="K41" i="1"/>
  <c r="J41" i="1"/>
  <c r="I41" i="1"/>
  <c r="H41" i="1"/>
  <c r="G41" i="1"/>
  <c r="F41" i="1"/>
  <c r="E41" i="1"/>
  <c r="M37" i="1"/>
  <c r="L37" i="1"/>
  <c r="K37" i="1"/>
  <c r="J37" i="1"/>
  <c r="I37" i="1"/>
  <c r="H37" i="1"/>
  <c r="G37" i="1"/>
  <c r="F37" i="1"/>
  <c r="E37" i="1"/>
  <c r="M26" i="1"/>
  <c r="L26" i="1"/>
  <c r="K26" i="1"/>
  <c r="J26" i="1"/>
  <c r="I26" i="1"/>
  <c r="H26" i="1"/>
  <c r="G26" i="1"/>
  <c r="F26" i="1"/>
  <c r="E26" i="1"/>
  <c r="M23" i="1"/>
  <c r="L23" i="1"/>
  <c r="K23" i="1"/>
  <c r="J23" i="1"/>
  <c r="I23" i="1"/>
  <c r="H23" i="1"/>
  <c r="G23" i="1"/>
  <c r="F23" i="1"/>
  <c r="E23" i="1"/>
  <c r="M20" i="1"/>
  <c r="L20" i="1"/>
  <c r="K20" i="1"/>
  <c r="J20" i="1"/>
  <c r="I20" i="1"/>
  <c r="H20" i="1"/>
  <c r="G20" i="1"/>
  <c r="F20" i="1"/>
  <c r="E20" i="1"/>
  <c r="M14" i="1"/>
  <c r="L14" i="1"/>
  <c r="K14" i="1"/>
  <c r="J14" i="1"/>
  <c r="I14" i="1"/>
  <c r="H14" i="1"/>
  <c r="G14" i="1"/>
  <c r="F14" i="1"/>
  <c r="E14" i="1"/>
  <c r="E11" i="1"/>
  <c r="N11" i="1" s="1"/>
  <c r="N23" i="1" l="1"/>
  <c r="N45" i="1"/>
  <c r="N52" i="1"/>
  <c r="N26" i="1"/>
  <c r="N48" i="1"/>
  <c r="N58" i="1"/>
  <c r="N61" i="1"/>
  <c r="N14" i="1"/>
  <c r="N37" i="1"/>
  <c r="N67" i="1"/>
  <c r="N20" i="1"/>
  <c r="N41" i="1"/>
  <c r="E70" i="1"/>
  <c r="N70" i="1" s="1"/>
  <c r="N65" i="1"/>
  <c r="M79" i="1"/>
  <c r="M80" i="1" s="1"/>
  <c r="L79" i="1" l="1"/>
  <c r="K79" i="1"/>
  <c r="K80" i="1" s="1"/>
  <c r="J79" i="1"/>
  <c r="J80" i="1" s="1"/>
  <c r="I79" i="1"/>
  <c r="I80" i="1" s="1"/>
  <c r="H79" i="1"/>
  <c r="H80" i="1" s="1"/>
  <c r="G79" i="1"/>
  <c r="G80" i="1" s="1"/>
  <c r="F79" i="1"/>
  <c r="F80" i="1" s="1"/>
  <c r="E79" i="1"/>
  <c r="E80" i="1" l="1"/>
  <c r="N79" i="1"/>
  <c r="N82" i="1" s="1"/>
  <c r="L80" i="1"/>
  <c r="N80" i="1" l="1"/>
</calcChain>
</file>

<file path=xl/sharedStrings.xml><?xml version="1.0" encoding="utf-8"?>
<sst xmlns="http://schemas.openxmlformats.org/spreadsheetml/2006/main" count="335" uniqueCount="154">
  <si>
    <t>українська мова</t>
  </si>
  <si>
    <t>українська література</t>
  </si>
  <si>
    <t>зарубіжна література</t>
  </si>
  <si>
    <t>англійська мова</t>
  </si>
  <si>
    <t>німецька мова</t>
  </si>
  <si>
    <t>геометрія</t>
  </si>
  <si>
    <t>біологія</t>
  </si>
  <si>
    <t>географія</t>
  </si>
  <si>
    <t>фізика</t>
  </si>
  <si>
    <t>хімія</t>
  </si>
  <si>
    <t>підприємництво і фінансова грамотність</t>
  </si>
  <si>
    <t>всесвітня історія</t>
  </si>
  <si>
    <t>інформатика</t>
  </si>
  <si>
    <t>технології</t>
  </si>
  <si>
    <t>фізична культура</t>
  </si>
  <si>
    <t>5а</t>
  </si>
  <si>
    <t>5в</t>
  </si>
  <si>
    <t>6а</t>
  </si>
  <si>
    <t>6б</t>
  </si>
  <si>
    <t>6в</t>
  </si>
  <si>
    <t>7а</t>
  </si>
  <si>
    <t>7б</t>
  </si>
  <si>
    <t>7в</t>
  </si>
  <si>
    <t>8а</t>
  </si>
  <si>
    <t>8б</t>
  </si>
  <si>
    <t>ГДН</t>
  </si>
  <si>
    <t>фінансується</t>
  </si>
  <si>
    <t>години поділу</t>
  </si>
  <si>
    <t xml:space="preserve">українська мова </t>
  </si>
  <si>
    <t>трудове навчанняи</t>
  </si>
  <si>
    <t>всього поділ</t>
  </si>
  <si>
    <t>всього год у класі</t>
  </si>
  <si>
    <t>всього</t>
  </si>
  <si>
    <t>НУШ а</t>
  </si>
  <si>
    <t>НУШ</t>
  </si>
  <si>
    <t>НУШм</t>
  </si>
  <si>
    <t>НУШа</t>
  </si>
  <si>
    <t>без дод год</t>
  </si>
  <si>
    <t>І.К."Україна і світ:вступ до історії та громадянської освіти" (5), історія України(7-8)</t>
  </si>
  <si>
    <t>Громадянська освіта</t>
  </si>
  <si>
    <t>з дод год (в розкладі)</t>
  </si>
  <si>
    <t>№ таблиці (Наказ МОН № 405)</t>
  </si>
  <si>
    <t>Таблиця 1</t>
  </si>
  <si>
    <t>Таблиця 3</t>
  </si>
  <si>
    <t>Предмет</t>
  </si>
  <si>
    <t>9-А</t>
  </si>
  <si>
    <t>9-Б</t>
  </si>
  <si>
    <t>9-В</t>
  </si>
  <si>
    <t>Разом</t>
  </si>
  <si>
    <t>БАЗОВІ ПРЕДМЕТИ</t>
  </si>
  <si>
    <t>Українська мова</t>
  </si>
  <si>
    <t>Українська література</t>
  </si>
  <si>
    <t>Перша іноземна мова</t>
  </si>
  <si>
    <t>Друга іноземна мова</t>
  </si>
  <si>
    <t>Зарубіжна література</t>
  </si>
  <si>
    <t>Історія України</t>
  </si>
  <si>
    <t>Всесвітня історія</t>
  </si>
  <si>
    <t>Основи правознавства</t>
  </si>
  <si>
    <t>Мистецтво</t>
  </si>
  <si>
    <t>Алгебра</t>
  </si>
  <si>
    <t>Геометрія</t>
  </si>
  <si>
    <t>Біологія</t>
  </si>
  <si>
    <t>Географія</t>
  </si>
  <si>
    <t>Фізика</t>
  </si>
  <si>
    <t>Хімія</t>
  </si>
  <si>
    <t>Трудове навчання</t>
  </si>
  <si>
    <t>Інформатика</t>
  </si>
  <si>
    <r>
      <t>Основи здоров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</t>
    </r>
  </si>
  <si>
    <t>Фізична культура**</t>
  </si>
  <si>
    <t>РАЗОМ (інваріантна складова)</t>
  </si>
  <si>
    <t>Додаткові години</t>
  </si>
  <si>
    <t>математика</t>
  </si>
  <si>
    <t>Індивідуальні та групові заняття (робота з обдарованими дітьми)</t>
  </si>
  <si>
    <t>Гранично допустиме навчальне навантаження на учня (33 години)</t>
  </si>
  <si>
    <t>РАЗОМ (години без поділу)</t>
  </si>
  <si>
    <t xml:space="preserve">інформатика </t>
  </si>
  <si>
    <t xml:space="preserve">англійська мова </t>
  </si>
  <si>
    <t>Разом з поділом</t>
  </si>
  <si>
    <t>Таблиця 8</t>
  </si>
  <si>
    <r>
      <t xml:space="preserve">10-А </t>
    </r>
    <r>
      <rPr>
        <sz val="8"/>
        <color rgb="FF000000"/>
        <rFont val="Times New Roman"/>
        <family val="1"/>
        <charset val="204"/>
      </rPr>
      <t>іноземна філологія</t>
    </r>
  </si>
  <si>
    <r>
      <t xml:space="preserve">10-Б </t>
    </r>
    <r>
      <rPr>
        <sz val="8"/>
        <color rgb="FF000000"/>
        <rFont val="Times New Roman"/>
        <family val="1"/>
        <charset val="204"/>
      </rPr>
      <t>математичний</t>
    </r>
  </si>
  <si>
    <r>
      <t>11-А</t>
    </r>
    <r>
      <rPr>
        <sz val="11.5"/>
        <color rgb="FF000000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іноземна філологія</t>
    </r>
  </si>
  <si>
    <r>
      <t xml:space="preserve">11-Б </t>
    </r>
    <r>
      <rPr>
        <sz val="8"/>
        <color rgb="FF000000"/>
        <rFont val="Times New Roman"/>
        <family val="1"/>
        <charset val="204"/>
      </rPr>
      <t>математич</t>
    </r>
  </si>
  <si>
    <r>
      <t xml:space="preserve">11-В </t>
    </r>
    <r>
      <rPr>
        <sz val="8"/>
        <color rgb="FF000000"/>
        <rFont val="Times New Roman"/>
        <family val="1"/>
        <charset val="204"/>
      </rPr>
      <t>укр.філологія</t>
    </r>
  </si>
  <si>
    <t>Іноземна мова (англійська мова)</t>
  </si>
  <si>
    <t>Істрія України</t>
  </si>
  <si>
    <t>Математика (алгебра і початки аналізу, геометрія)</t>
  </si>
  <si>
    <t>Біологія і екологія</t>
  </si>
  <si>
    <t>Фізика і астрономія</t>
  </si>
  <si>
    <t>Фізична культура</t>
  </si>
  <si>
    <t>Захист України</t>
  </si>
  <si>
    <t>ВИБІРКОВО-ОБОВ'ЯЗКОВІ ПРЕДМЕТИ</t>
  </si>
  <si>
    <t>мистецтво</t>
  </si>
  <si>
    <t>Додаткові години/години на профільні предмети</t>
  </si>
  <si>
    <t>Математика</t>
  </si>
  <si>
    <t xml:space="preserve">години поділу </t>
  </si>
  <si>
    <t>разом у класі</t>
  </si>
  <si>
    <t>вик. Дод год</t>
  </si>
  <si>
    <t>РАЗОМ (додаткові години на профільні предмети)</t>
  </si>
  <si>
    <t xml:space="preserve">РАЗОМ </t>
  </si>
  <si>
    <t>разом без ЗУ</t>
  </si>
  <si>
    <t>мін</t>
  </si>
  <si>
    <t>дод</t>
  </si>
  <si>
    <t>Схвалено</t>
  </si>
  <si>
    <t>на педагогічній раді РЛ "Колегіум"</t>
  </si>
  <si>
    <t>Затверджено</t>
  </si>
  <si>
    <t xml:space="preserve">(протокол педради № 1 від 28.08.2025 </t>
  </si>
  <si>
    <t xml:space="preserve"> з них розподілено</t>
  </si>
  <si>
    <t>з них для інд роботи</t>
  </si>
  <si>
    <t>години для перерозподілу :</t>
  </si>
  <si>
    <t xml:space="preserve">                      (наказ по РЛ "Колегіум" </t>
  </si>
  <si>
    <t xml:space="preserve">                 (наказ по РЛ "Колегіум"   </t>
  </si>
  <si>
    <t xml:space="preserve">       (наказ по РЛ "Колегіум" </t>
  </si>
  <si>
    <t xml:space="preserve">зарубіжна література </t>
  </si>
  <si>
    <t>Мистецтво:музичне мистецтво</t>
  </si>
  <si>
    <r>
      <rPr>
        <sz val="24"/>
        <color theme="1"/>
        <rFont val="Times New Roman"/>
        <family val="1"/>
        <charset val="204"/>
      </rPr>
      <t xml:space="preserve">Навчальний план 5-8 класів РЛ "Колегіум" на 2025-2026 н.р.  </t>
    </r>
    <r>
      <rPr>
        <sz val="28"/>
        <color theme="1"/>
        <rFont val="Times New Roman"/>
        <family val="1"/>
        <charset val="204"/>
      </rPr>
      <t xml:space="preserve">                                                                            </t>
    </r>
  </si>
  <si>
    <t>мовно-літературна</t>
  </si>
  <si>
    <t>математична</t>
  </si>
  <si>
    <t>природнича</t>
  </si>
  <si>
    <t>соціальна і зд.</t>
  </si>
  <si>
    <t>Громадянська і історична</t>
  </si>
  <si>
    <t>інф</t>
  </si>
  <si>
    <t>техг</t>
  </si>
  <si>
    <t>мистецька</t>
  </si>
  <si>
    <t>фізк</t>
  </si>
  <si>
    <t>математика (5-6 кл)          алгебра     (7-8 )</t>
  </si>
  <si>
    <t>год.для інд роботи</t>
  </si>
  <si>
    <t>Перша іноземна мова (англ)</t>
  </si>
  <si>
    <t>Підприємництво і фінансова грамотність</t>
  </si>
  <si>
    <t xml:space="preserve"> фактично ГДН</t>
  </si>
  <si>
    <t>Друга іноземна мова (нім)</t>
  </si>
  <si>
    <t>предмети</t>
  </si>
  <si>
    <t>галузі</t>
  </si>
  <si>
    <t>громадянська і історична</t>
  </si>
  <si>
    <t>інформ</t>
  </si>
  <si>
    <t>техноло</t>
  </si>
  <si>
    <t>РАЗОМ (з додатковими години)</t>
  </si>
  <si>
    <t xml:space="preserve">НАВЧАЛЬНИЙ  ПЛАН для 9-х класів РЛ "Колгіум" на 2025-2026 н.р.                                 </t>
  </si>
  <si>
    <r>
      <t>НАВЧАЛЬНИЙ ПЛАН для 10-11 класів РЛ "Колегіум" на 2025-2026 н.р.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</si>
  <si>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Директор     Петро КУДЕЛЯ</t>
  </si>
  <si>
    <t>фізичної культури</t>
  </si>
  <si>
    <t>соціальна.  і здоровязбере жувальна</t>
  </si>
  <si>
    <t>Мистецтво:образотворче мистецтво (5-7)    Мистецтво (8-9)</t>
  </si>
  <si>
    <t>Технології</t>
  </si>
  <si>
    <t>І.К "Здоровя, безпека, добробут"</t>
  </si>
  <si>
    <t xml:space="preserve">І.К."Пізнаємо природу"(без географії в  6 кл) </t>
  </si>
  <si>
    <t xml:space="preserve">І.К "Здоровя, безпека, добробут", </t>
  </si>
  <si>
    <t>І.К."Пізнаємо природу"</t>
  </si>
  <si>
    <t>Мистетво:образотворче мистецтво (5-7) мистецтво (8-9)</t>
  </si>
  <si>
    <t>№ 82-осн   від 29.08.2025)</t>
  </si>
  <si>
    <t xml:space="preserve">             № 82-осн   від 29.08.2025)</t>
  </si>
  <si>
    <t xml:space="preserve">      № 82-осн   від 29.08.2025)</t>
  </si>
  <si>
    <t>Директор   Петро КУДЕЛЯ</t>
  </si>
  <si>
    <t>Директор  Петро КУДЕЛЯ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</si>
</sst>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i/>
      <sz val="1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4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8" fillId="0" borderId="43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0" fillId="2" borderId="0" xfId="0" applyFill="1"/>
    <xf numFmtId="0" fontId="17" fillId="2" borderId="7" xfId="0" applyFont="1" applyFill="1" applyBorder="1"/>
    <xf numFmtId="0" fontId="0" fillId="2" borderId="7" xfId="0" applyFill="1" applyBorder="1"/>
    <xf numFmtId="0" fontId="15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0" fillId="2" borderId="47" xfId="0" applyFill="1" applyBorder="1"/>
    <xf numFmtId="0" fontId="0" fillId="2" borderId="0" xfId="0" applyFill="1" applyBorder="1"/>
    <xf numFmtId="0" fontId="0" fillId="2" borderId="48" xfId="0" applyFill="1" applyBorder="1"/>
    <xf numFmtId="0" fontId="17" fillId="2" borderId="49" xfId="0" applyFont="1" applyFill="1" applyBorder="1"/>
    <xf numFmtId="0" fontId="0" fillId="2" borderId="3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44" xfId="0" applyBorder="1"/>
    <xf numFmtId="0" fontId="15" fillId="2" borderId="51" xfId="0" applyFont="1" applyFill="1" applyBorder="1" applyAlignment="1">
      <alignment vertical="center" wrapText="1"/>
    </xf>
    <xf numFmtId="0" fontId="0" fillId="0" borderId="0" xfId="0" applyBorder="1"/>
    <xf numFmtId="0" fontId="15" fillId="2" borderId="52" xfId="0" applyFont="1" applyFill="1" applyBorder="1" applyAlignment="1">
      <alignment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0" fillId="0" borderId="55" xfId="0" applyBorder="1"/>
    <xf numFmtId="0" fontId="19" fillId="2" borderId="56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0" fillId="0" borderId="58" xfId="0" applyBorder="1"/>
    <xf numFmtId="0" fontId="16" fillId="2" borderId="49" xfId="0" applyFont="1" applyFill="1" applyBorder="1" applyAlignment="1">
      <alignment vertical="center" wrapText="1"/>
    </xf>
    <xf numFmtId="0" fontId="0" fillId="2" borderId="5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6" fillId="2" borderId="56" xfId="0" applyFont="1" applyFill="1" applyBorder="1" applyAlignment="1">
      <alignment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5" fillId="2" borderId="56" xfId="0" applyFont="1" applyFill="1" applyBorder="1" applyAlignment="1">
      <alignment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26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164" fontId="12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1" xfId="0" applyFill="1" applyBorder="1"/>
    <xf numFmtId="16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0" fontId="29" fillId="0" borderId="44" xfId="0" applyFont="1" applyBorder="1" applyAlignment="1"/>
    <xf numFmtId="0" fontId="34" fillId="2" borderId="44" xfId="0" applyFont="1" applyFill="1" applyBorder="1" applyAlignment="1">
      <alignment horizontal="center" vertical="center"/>
    </xf>
    <xf numFmtId="0" fontId="29" fillId="0" borderId="61" xfId="0" applyFont="1" applyBorder="1" applyAlignment="1"/>
    <xf numFmtId="0" fontId="29" fillId="0" borderId="0" xfId="0" applyFont="1" applyBorder="1" applyAlignment="1"/>
    <xf numFmtId="0" fontId="34" fillId="2" borderId="0" xfId="0" applyFont="1" applyFill="1" applyBorder="1" applyAlignment="1">
      <alignment horizontal="center" vertical="center"/>
    </xf>
    <xf numFmtId="0" fontId="29" fillId="0" borderId="55" xfId="0" applyFont="1" applyBorder="1" applyAlignment="1"/>
    <xf numFmtId="0" fontId="34" fillId="2" borderId="5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90" wrapText="1"/>
    </xf>
    <xf numFmtId="0" fontId="9" fillId="2" borderId="40" xfId="0" applyFont="1" applyFill="1" applyBorder="1" applyAlignment="1">
      <alignment horizontal="left" vertical="center" textRotation="90" wrapText="1"/>
    </xf>
    <xf numFmtId="0" fontId="9" fillId="2" borderId="24" xfId="0" applyFont="1" applyFill="1" applyBorder="1" applyAlignment="1">
      <alignment horizontal="left" vertical="center" textRotation="90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29" fillId="2" borderId="44" xfId="0" applyFont="1" applyFill="1" applyBorder="1" applyAlignment="1"/>
    <xf numFmtId="0" fontId="29" fillId="2" borderId="0" xfId="0" applyFont="1" applyFill="1" applyBorder="1" applyAlignment="1"/>
    <xf numFmtId="0" fontId="29" fillId="2" borderId="55" xfId="0" applyFont="1" applyFill="1" applyBorder="1" applyAlignment="1"/>
    <xf numFmtId="0" fontId="1" fillId="2" borderId="65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6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9" fillId="0" borderId="47" xfId="0" applyFont="1" applyBorder="1" applyAlignment="1"/>
    <xf numFmtId="0" fontId="13" fillId="0" borderId="47" xfId="0" applyFont="1" applyBorder="1" applyAlignment="1"/>
    <xf numFmtId="0" fontId="15" fillId="0" borderId="59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2" fillId="2" borderId="0" xfId="0" applyFont="1" applyFill="1" applyBorder="1"/>
    <xf numFmtId="0" fontId="32" fillId="2" borderId="48" xfId="0" applyFont="1" applyFill="1" applyBorder="1"/>
    <xf numFmtId="0" fontId="15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29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9" fillId="2" borderId="70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33" fillId="2" borderId="50" xfId="0" applyFont="1" applyFill="1" applyBorder="1" applyAlignment="1">
      <alignment horizontal="left" vertical="center" wrapText="1"/>
    </xf>
    <xf numFmtId="0" fontId="29" fillId="2" borderId="54" xfId="0" applyFont="1" applyFill="1" applyBorder="1" applyAlignment="1">
      <alignment horizontal="left" vertical="center" wrapText="1"/>
    </xf>
    <xf numFmtId="0" fontId="35" fillId="2" borderId="11" xfId="0" applyFont="1" applyFill="1" applyBorder="1" applyAlignment="1">
      <alignment horizontal="left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35" fillId="2" borderId="29" xfId="0" applyFont="1" applyFill="1" applyBorder="1" applyAlignment="1">
      <alignment horizontal="left" vertical="center" wrapText="1"/>
    </xf>
    <xf numFmtId="0" fontId="28" fillId="2" borderId="72" xfId="0" applyFont="1" applyFill="1" applyBorder="1" applyAlignment="1">
      <alignment horizontal="left" vertical="center" wrapText="1"/>
    </xf>
    <xf numFmtId="0" fontId="38" fillId="2" borderId="69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vertical="center" wrapText="1"/>
    </xf>
    <xf numFmtId="0" fontId="27" fillId="2" borderId="73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7" fillId="2" borderId="32" xfId="0" applyFont="1" applyFill="1" applyBorder="1" applyAlignment="1">
      <alignment horizontal="center" vertical="center" textRotation="90" wrapText="1"/>
    </xf>
    <xf numFmtId="0" fontId="36" fillId="2" borderId="39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left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40" fillId="2" borderId="29" xfId="0" applyFont="1" applyFill="1" applyBorder="1" applyAlignment="1">
      <alignment vertical="center" wrapText="1"/>
    </xf>
    <xf numFmtId="0" fontId="38" fillId="2" borderId="72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76" xfId="0" applyFont="1" applyFill="1" applyBorder="1" applyAlignment="1">
      <alignment horizontal="center" vertical="center"/>
    </xf>
    <xf numFmtId="0" fontId="36" fillId="2" borderId="67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38" fillId="2" borderId="68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28" fillId="2" borderId="6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textRotation="90" wrapText="1"/>
    </xf>
    <xf numFmtId="0" fontId="9" fillId="2" borderId="68" xfId="0" applyFont="1" applyFill="1" applyBorder="1" applyAlignment="1">
      <alignment horizontal="center" vertical="center" textRotation="90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30" fillId="2" borderId="14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2" fillId="2" borderId="27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textRotation="90" wrapText="1"/>
    </xf>
    <xf numFmtId="0" fontId="30" fillId="2" borderId="35" xfId="0" applyFont="1" applyFill="1" applyBorder="1" applyAlignment="1">
      <alignment horizontal="center" vertical="center" textRotation="90" wrapText="1"/>
    </xf>
    <xf numFmtId="0" fontId="30" fillId="2" borderId="33" xfId="0" applyFont="1" applyFill="1" applyBorder="1" applyAlignment="1">
      <alignment horizontal="center" vertical="center" textRotation="90" wrapText="1"/>
    </xf>
    <xf numFmtId="0" fontId="30" fillId="2" borderId="2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textRotation="90" wrapText="1"/>
    </xf>
    <xf numFmtId="0" fontId="30" fillId="2" borderId="1" xfId="0" applyFont="1" applyFill="1" applyBorder="1" applyAlignment="1">
      <alignment horizontal="center" vertical="center" textRotation="90" wrapText="1"/>
    </xf>
    <xf numFmtId="0" fontId="30" fillId="2" borderId="13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textRotation="90" wrapText="1"/>
    </xf>
    <xf numFmtId="0" fontId="30" fillId="2" borderId="9" xfId="0" applyFont="1" applyFill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30" fillId="2" borderId="7" xfId="0" applyFont="1" applyFill="1" applyBorder="1" applyAlignment="1">
      <alignment vertical="center" wrapText="1"/>
    </xf>
    <xf numFmtId="0" fontId="30" fillId="2" borderId="26" xfId="0" applyFont="1" applyFill="1" applyBorder="1" applyAlignment="1">
      <alignment horizontal="left" vertical="center" wrapText="1"/>
    </xf>
    <xf numFmtId="0" fontId="42" fillId="2" borderId="63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23" xfId="0" applyFont="1" applyFill="1" applyBorder="1" applyAlignment="1">
      <alignment horizontal="center" vertical="center"/>
    </xf>
    <xf numFmtId="0" fontId="42" fillId="2" borderId="62" xfId="0" applyFont="1" applyFill="1" applyBorder="1" applyAlignment="1">
      <alignment horizontal="center" vertical="center"/>
    </xf>
    <xf numFmtId="0" fontId="42" fillId="2" borderId="20" xfId="0" applyFont="1" applyFill="1" applyBorder="1" applyAlignment="1">
      <alignment horizontal="center" vertical="center"/>
    </xf>
    <xf numFmtId="164" fontId="42" fillId="2" borderId="64" xfId="0" applyNumberFormat="1" applyFont="1" applyFill="1" applyBorder="1" applyAlignment="1">
      <alignment horizontal="center" vertical="center"/>
    </xf>
    <xf numFmtId="164" fontId="42" fillId="2" borderId="25" xfId="0" applyNumberFormat="1" applyFont="1" applyFill="1" applyBorder="1" applyAlignment="1">
      <alignment horizontal="center" vertical="center"/>
    </xf>
    <xf numFmtId="0" fontId="42" fillId="2" borderId="64" xfId="0" applyFont="1" applyFill="1" applyBorder="1" applyAlignment="1">
      <alignment horizontal="center" vertical="center"/>
    </xf>
    <xf numFmtId="0" fontId="42" fillId="2" borderId="25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0" borderId="48" xfId="0" applyFont="1" applyBorder="1" applyAlignment="1"/>
    <xf numFmtId="0" fontId="30" fillId="2" borderId="35" xfId="0" applyFont="1" applyFill="1" applyBorder="1" applyAlignment="1">
      <alignment horizontal="center" vertical="center" textRotation="90" wrapText="1"/>
    </xf>
    <xf numFmtId="0" fontId="30" fillId="2" borderId="31" xfId="0" applyFont="1" applyFill="1" applyBorder="1" applyAlignment="1">
      <alignment horizontal="center" vertical="center" textRotation="90" wrapText="1"/>
    </xf>
    <xf numFmtId="0" fontId="30" fillId="2" borderId="30" xfId="0" applyFont="1" applyFill="1" applyBorder="1" applyAlignment="1">
      <alignment horizontal="center" vertical="center" textRotation="90" wrapText="1"/>
    </xf>
    <xf numFmtId="0" fontId="30" fillId="2" borderId="32" xfId="0" applyFont="1" applyFill="1" applyBorder="1" applyAlignment="1">
      <alignment horizontal="center" vertical="center" textRotation="90" wrapText="1"/>
    </xf>
    <xf numFmtId="0" fontId="30" fillId="2" borderId="78" xfId="0" applyFont="1" applyFill="1" applyBorder="1" applyAlignment="1">
      <alignment horizontal="center" vertical="center" textRotation="90" wrapText="1"/>
    </xf>
    <xf numFmtId="0" fontId="29" fillId="2" borderId="10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30" fillId="2" borderId="40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30" fillId="2" borderId="2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left" vertical="center" wrapText="1"/>
    </xf>
    <xf numFmtId="0" fontId="29" fillId="2" borderId="29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6" fillId="2" borderId="68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textRotation="90" wrapText="1"/>
    </xf>
    <xf numFmtId="0" fontId="13" fillId="2" borderId="78" xfId="0" applyFont="1" applyFill="1" applyBorder="1" applyAlignment="1">
      <alignment horizontal="center" vertical="center" textRotation="90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/>
    </xf>
    <xf numFmtId="0" fontId="29" fillId="2" borderId="6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 textRotation="90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75" xfId="0" applyFont="1" applyFill="1" applyBorder="1" applyAlignment="1">
      <alignment horizontal="center" vertical="center" textRotation="90" wrapText="1"/>
    </xf>
    <xf numFmtId="0" fontId="2" fillId="2" borderId="73" xfId="0" applyFont="1" applyFill="1" applyBorder="1" applyAlignment="1">
      <alignment horizontal="center" vertical="center" textRotation="90" wrapText="1"/>
    </xf>
    <xf numFmtId="0" fontId="13" fillId="0" borderId="47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9" fillId="2" borderId="52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2" borderId="3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75" xfId="0" applyFont="1" applyBorder="1" applyAlignment="1">
      <alignment horizontal="center"/>
    </xf>
    <xf numFmtId="0" fontId="9" fillId="0" borderId="0" xfId="0" applyFont="1" applyBorder="1" applyAlignment="1"/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CCFFFF"/>
      <color rgb="FFFFFFCC"/>
      <color rgb="FFFF99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view="pageBreakPreview" zoomScale="75" zoomScaleNormal="100" zoomScaleSheetLayoutView="75" workbookViewId="0">
      <selection activeCell="A5" sqref="A5:N5"/>
    </sheetView>
  </sheetViews>
  <sheetFormatPr defaultColWidth="7.54296875" defaultRowHeight="15.5" x14ac:dyDescent="0.35"/>
  <cols>
    <col min="1" max="1" width="9.54296875" style="260" customWidth="1"/>
    <col min="2" max="2" width="40.54296875" style="190" customWidth="1"/>
    <col min="3" max="3" width="9" style="120" customWidth="1"/>
    <col min="4" max="4" width="11.1796875" style="140" customWidth="1"/>
    <col min="5" max="14" width="11.1796875" style="5" customWidth="1"/>
    <col min="15" max="15" width="7.54296875" style="257" hidden="1" customWidth="1"/>
    <col min="16" max="16384" width="7.54296875" style="258"/>
  </cols>
  <sheetData>
    <row r="1" spans="1:15" s="133" customFormat="1" ht="21" customHeight="1" x14ac:dyDescent="0.45">
      <c r="A1" s="253"/>
      <c r="B1" s="143" t="s">
        <v>103</v>
      </c>
      <c r="C1" s="143"/>
      <c r="D1" s="155"/>
      <c r="E1" s="155"/>
      <c r="F1" s="144"/>
      <c r="G1" s="144"/>
      <c r="H1" s="144"/>
      <c r="I1" s="144"/>
      <c r="J1" s="144"/>
      <c r="K1" s="155"/>
      <c r="L1" s="155"/>
      <c r="M1" s="155" t="s">
        <v>105</v>
      </c>
      <c r="N1" s="145"/>
      <c r="O1" s="254"/>
    </row>
    <row r="2" spans="1:15" s="133" customFormat="1" ht="21" customHeight="1" x14ac:dyDescent="0.45">
      <c r="A2" s="255"/>
      <c r="B2" s="146" t="s">
        <v>104</v>
      </c>
      <c r="C2" s="146"/>
      <c r="D2" s="156"/>
      <c r="E2" s="156"/>
      <c r="F2" s="147"/>
      <c r="G2" s="147"/>
      <c r="H2" s="147"/>
      <c r="I2" s="147"/>
      <c r="J2" s="147"/>
      <c r="K2" s="344" t="s">
        <v>112</v>
      </c>
      <c r="L2" s="344"/>
      <c r="M2" s="344"/>
      <c r="N2" s="345"/>
      <c r="O2" s="254"/>
    </row>
    <row r="3" spans="1:15" s="133" customFormat="1" ht="21" customHeight="1" x14ac:dyDescent="0.45">
      <c r="A3" s="255"/>
      <c r="B3" s="146" t="s">
        <v>106</v>
      </c>
      <c r="C3" s="146"/>
      <c r="D3" s="156"/>
      <c r="E3" s="156"/>
      <c r="F3" s="147"/>
      <c r="G3" s="147"/>
      <c r="H3" s="147"/>
      <c r="I3" s="147"/>
      <c r="J3" s="147"/>
      <c r="K3" s="156"/>
      <c r="L3" s="156" t="s">
        <v>149</v>
      </c>
      <c r="M3" s="156"/>
      <c r="N3" s="320"/>
      <c r="O3" s="254"/>
    </row>
    <row r="4" spans="1:15" s="133" customFormat="1" ht="21" customHeight="1" thickBot="1" x14ac:dyDescent="0.5">
      <c r="A4" s="256"/>
      <c r="B4" s="148"/>
      <c r="C4" s="148"/>
      <c r="D4" s="157"/>
      <c r="E4" s="157"/>
      <c r="F4" s="149"/>
      <c r="G4" s="149"/>
      <c r="H4" s="149"/>
      <c r="I4" s="149"/>
      <c r="J4" s="149"/>
      <c r="K4" s="353" t="s">
        <v>139</v>
      </c>
      <c r="L4" s="353"/>
      <c r="M4" s="353"/>
      <c r="N4" s="354"/>
      <c r="O4" s="254"/>
    </row>
    <row r="5" spans="1:15" ht="40.5" customHeight="1" thickBot="1" x14ac:dyDescent="0.4">
      <c r="A5" s="346" t="s">
        <v>115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8"/>
    </row>
    <row r="6" spans="1:15" s="260" customFormat="1" ht="25.5" customHeight="1" x14ac:dyDescent="0.35">
      <c r="A6" s="349" t="s">
        <v>132</v>
      </c>
      <c r="B6" s="351" t="s">
        <v>131</v>
      </c>
      <c r="C6" s="152"/>
      <c r="D6" s="158" t="s">
        <v>33</v>
      </c>
      <c r="E6" s="153" t="s">
        <v>35</v>
      </c>
      <c r="F6" s="153" t="s">
        <v>33</v>
      </c>
      <c r="G6" s="153" t="s">
        <v>35</v>
      </c>
      <c r="H6" s="153" t="s">
        <v>35</v>
      </c>
      <c r="I6" s="153" t="s">
        <v>36</v>
      </c>
      <c r="J6" s="153" t="s">
        <v>35</v>
      </c>
      <c r="K6" s="153" t="s">
        <v>34</v>
      </c>
      <c r="L6" s="153" t="s">
        <v>36</v>
      </c>
      <c r="M6" s="153" t="s">
        <v>35</v>
      </c>
      <c r="N6" s="154"/>
      <c r="O6" s="259"/>
    </row>
    <row r="7" spans="1:15" s="262" customFormat="1" ht="21" customHeight="1" thickBot="1" x14ac:dyDescent="0.4">
      <c r="A7" s="350"/>
      <c r="B7" s="352"/>
      <c r="C7" s="117"/>
      <c r="D7" s="15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32</v>
      </c>
      <c r="O7" s="261"/>
    </row>
    <row r="8" spans="1:15" s="264" customFormat="1" ht="21" customHeight="1" thickBot="1" x14ac:dyDescent="0.4">
      <c r="A8" s="332" t="s">
        <v>116</v>
      </c>
      <c r="B8" s="141" t="s">
        <v>0</v>
      </c>
      <c r="C8" s="118" t="s">
        <v>101</v>
      </c>
      <c r="D8" s="160">
        <v>4</v>
      </c>
      <c r="E8" s="100">
        <v>4</v>
      </c>
      <c r="F8" s="100">
        <v>4</v>
      </c>
      <c r="G8" s="100">
        <v>4</v>
      </c>
      <c r="H8" s="100">
        <v>4</v>
      </c>
      <c r="I8" s="100">
        <v>3</v>
      </c>
      <c r="J8" s="100">
        <v>3</v>
      </c>
      <c r="K8" s="100">
        <v>3</v>
      </c>
      <c r="L8" s="100">
        <v>3</v>
      </c>
      <c r="M8" s="100">
        <v>3</v>
      </c>
      <c r="N8" s="100">
        <f t="shared" ref="N8:N39" si="0">SUM(D8:M8)</f>
        <v>35</v>
      </c>
      <c r="O8" s="263"/>
    </row>
    <row r="9" spans="1:15" s="266" customFormat="1" ht="21" customHeight="1" thickBot="1" x14ac:dyDescent="0.4">
      <c r="A9" s="332"/>
      <c r="B9" s="326" t="s">
        <v>1</v>
      </c>
      <c r="C9" s="119" t="s">
        <v>101</v>
      </c>
      <c r="D9" s="161">
        <v>1.5</v>
      </c>
      <c r="E9" s="8">
        <v>1.5</v>
      </c>
      <c r="F9" s="8">
        <v>1.5</v>
      </c>
      <c r="G9" s="8">
        <v>1.5</v>
      </c>
      <c r="H9" s="8">
        <v>1.5</v>
      </c>
      <c r="I9" s="8">
        <v>1.5</v>
      </c>
      <c r="J9" s="8">
        <v>1.5</v>
      </c>
      <c r="K9" s="8">
        <v>1.5</v>
      </c>
      <c r="L9" s="8">
        <v>1</v>
      </c>
      <c r="M9" s="8">
        <v>1</v>
      </c>
      <c r="N9" s="100">
        <f t="shared" si="0"/>
        <v>14</v>
      </c>
      <c r="O9" s="265"/>
    </row>
    <row r="10" spans="1:15" s="268" customFormat="1" ht="21" customHeight="1" thickBot="1" x14ac:dyDescent="0.4">
      <c r="A10" s="332"/>
      <c r="B10" s="327"/>
      <c r="C10" s="120" t="s">
        <v>102</v>
      </c>
      <c r="D10" s="162">
        <v>0.5</v>
      </c>
      <c r="E10" s="108">
        <v>0.5</v>
      </c>
      <c r="F10" s="108">
        <v>0.5</v>
      </c>
      <c r="G10" s="108">
        <v>0.5</v>
      </c>
      <c r="H10" s="108">
        <v>0.5</v>
      </c>
      <c r="I10" s="108">
        <v>0.5</v>
      </c>
      <c r="J10" s="108">
        <v>0.5</v>
      </c>
      <c r="K10" s="108">
        <v>0.5</v>
      </c>
      <c r="L10" s="108">
        <v>1</v>
      </c>
      <c r="M10" s="108">
        <v>1</v>
      </c>
      <c r="N10" s="100">
        <f t="shared" si="0"/>
        <v>6</v>
      </c>
      <c r="O10" s="267"/>
    </row>
    <row r="11" spans="1:15" s="270" customFormat="1" ht="21" customHeight="1" thickBot="1" x14ac:dyDescent="0.4">
      <c r="A11" s="332"/>
      <c r="B11" s="328"/>
      <c r="C11" s="121" t="s">
        <v>32</v>
      </c>
      <c r="D11" s="163">
        <f t="shared" ref="D11" si="1">SUM(D9:D10)</f>
        <v>2</v>
      </c>
      <c r="E11" s="103">
        <f>SUM(E9:E10)</f>
        <v>2</v>
      </c>
      <c r="F11" s="103">
        <f t="shared" ref="F11:M11" si="2">SUM(F9:F10)</f>
        <v>2</v>
      </c>
      <c r="G11" s="103">
        <f t="shared" si="2"/>
        <v>2</v>
      </c>
      <c r="H11" s="103">
        <f t="shared" si="2"/>
        <v>2</v>
      </c>
      <c r="I11" s="103">
        <f t="shared" si="2"/>
        <v>2</v>
      </c>
      <c r="J11" s="103">
        <f t="shared" si="2"/>
        <v>2</v>
      </c>
      <c r="K11" s="103">
        <f t="shared" si="2"/>
        <v>2</v>
      </c>
      <c r="L11" s="103">
        <f t="shared" si="2"/>
        <v>2</v>
      </c>
      <c r="M11" s="103">
        <f t="shared" si="2"/>
        <v>2</v>
      </c>
      <c r="N11" s="100">
        <f t="shared" si="0"/>
        <v>20</v>
      </c>
      <c r="O11" s="269"/>
    </row>
    <row r="12" spans="1:15" s="266" customFormat="1" ht="21" customHeight="1" thickBot="1" x14ac:dyDescent="0.4">
      <c r="A12" s="332"/>
      <c r="B12" s="326" t="s">
        <v>2</v>
      </c>
      <c r="C12" s="119" t="s">
        <v>101</v>
      </c>
      <c r="D12" s="161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100">
        <f t="shared" si="0"/>
        <v>10</v>
      </c>
      <c r="O12" s="265"/>
    </row>
    <row r="13" spans="1:15" s="268" customFormat="1" ht="21" customHeight="1" thickBot="1" x14ac:dyDescent="0.4">
      <c r="A13" s="332"/>
      <c r="B13" s="327"/>
      <c r="C13" s="120" t="s">
        <v>102</v>
      </c>
      <c r="D13" s="162"/>
      <c r="E13" s="108">
        <v>0.5</v>
      </c>
      <c r="F13" s="108"/>
      <c r="G13" s="108">
        <v>0.5</v>
      </c>
      <c r="H13" s="108">
        <v>0.5</v>
      </c>
      <c r="I13" s="108"/>
      <c r="J13" s="108"/>
      <c r="K13" s="108"/>
      <c r="L13" s="108"/>
      <c r="M13" s="108"/>
      <c r="N13" s="100">
        <f t="shared" si="0"/>
        <v>1.5</v>
      </c>
      <c r="O13" s="267"/>
    </row>
    <row r="14" spans="1:15" s="270" customFormat="1" ht="21" customHeight="1" thickBot="1" x14ac:dyDescent="0.4">
      <c r="A14" s="332"/>
      <c r="B14" s="328"/>
      <c r="C14" s="121" t="s">
        <v>32</v>
      </c>
      <c r="D14" s="163">
        <f t="shared" ref="D14" si="3">SUM(D12:D13)</f>
        <v>1</v>
      </c>
      <c r="E14" s="103">
        <f>SUM(E12:E13)</f>
        <v>1.5</v>
      </c>
      <c r="F14" s="103">
        <f t="shared" ref="F14:M14" si="4">SUM(F12:F13)</f>
        <v>1</v>
      </c>
      <c r="G14" s="103">
        <f t="shared" si="4"/>
        <v>1.5</v>
      </c>
      <c r="H14" s="103">
        <f t="shared" si="4"/>
        <v>1.5</v>
      </c>
      <c r="I14" s="103">
        <f t="shared" si="4"/>
        <v>1</v>
      </c>
      <c r="J14" s="103">
        <f t="shared" si="4"/>
        <v>1</v>
      </c>
      <c r="K14" s="103">
        <f t="shared" si="4"/>
        <v>1</v>
      </c>
      <c r="L14" s="103">
        <f t="shared" si="4"/>
        <v>1</v>
      </c>
      <c r="M14" s="103">
        <f t="shared" si="4"/>
        <v>1</v>
      </c>
      <c r="N14" s="100">
        <f t="shared" si="0"/>
        <v>11.5</v>
      </c>
      <c r="O14" s="269"/>
    </row>
    <row r="15" spans="1:15" s="266" customFormat="1" ht="21" customHeight="1" thickBot="1" x14ac:dyDescent="0.4">
      <c r="A15" s="332"/>
      <c r="B15" s="326" t="s">
        <v>127</v>
      </c>
      <c r="C15" s="119" t="s">
        <v>101</v>
      </c>
      <c r="D15" s="161">
        <v>3.5</v>
      </c>
      <c r="E15" s="8">
        <v>3.5</v>
      </c>
      <c r="F15" s="8">
        <v>3.5</v>
      </c>
      <c r="G15" s="8">
        <v>3.5</v>
      </c>
      <c r="H15" s="8">
        <v>3.5</v>
      </c>
      <c r="I15" s="8">
        <v>3.5</v>
      </c>
      <c r="J15" s="8">
        <v>3.5</v>
      </c>
      <c r="K15" s="8">
        <v>3.5</v>
      </c>
      <c r="L15" s="8">
        <v>3</v>
      </c>
      <c r="M15" s="8">
        <v>3</v>
      </c>
      <c r="N15" s="100">
        <f t="shared" si="0"/>
        <v>34</v>
      </c>
      <c r="O15" s="265"/>
    </row>
    <row r="16" spans="1:15" s="268" customFormat="1" ht="21" customHeight="1" thickBot="1" x14ac:dyDescent="0.4">
      <c r="A16" s="332"/>
      <c r="B16" s="327"/>
      <c r="C16" s="120" t="s">
        <v>102</v>
      </c>
      <c r="D16" s="162">
        <v>0.5</v>
      </c>
      <c r="E16" s="108">
        <v>0.5</v>
      </c>
      <c r="F16" s="108">
        <v>0.5</v>
      </c>
      <c r="G16" s="108">
        <v>0.5</v>
      </c>
      <c r="H16" s="108">
        <v>0.5</v>
      </c>
      <c r="I16" s="108">
        <v>0.5</v>
      </c>
      <c r="J16" s="108">
        <v>0.5</v>
      </c>
      <c r="K16" s="108">
        <v>0.5</v>
      </c>
      <c r="L16" s="108">
        <v>1</v>
      </c>
      <c r="M16" s="108"/>
      <c r="N16" s="100">
        <f t="shared" si="0"/>
        <v>5</v>
      </c>
      <c r="O16" s="267"/>
    </row>
    <row r="17" spans="1:15" s="270" customFormat="1" ht="21" customHeight="1" thickBot="1" x14ac:dyDescent="0.4">
      <c r="A17" s="332"/>
      <c r="B17" s="328"/>
      <c r="C17" s="121" t="s">
        <v>32</v>
      </c>
      <c r="D17" s="163">
        <f t="shared" ref="D17" si="5">SUM(D15:D16)</f>
        <v>4</v>
      </c>
      <c r="E17" s="103">
        <f t="shared" ref="E17:L17" si="6">SUM(E15:E16)</f>
        <v>4</v>
      </c>
      <c r="F17" s="103">
        <f t="shared" si="6"/>
        <v>4</v>
      </c>
      <c r="G17" s="103">
        <f t="shared" si="6"/>
        <v>4</v>
      </c>
      <c r="H17" s="103">
        <f t="shared" si="6"/>
        <v>4</v>
      </c>
      <c r="I17" s="103">
        <f t="shared" si="6"/>
        <v>4</v>
      </c>
      <c r="J17" s="103">
        <f t="shared" si="6"/>
        <v>4</v>
      </c>
      <c r="K17" s="103">
        <f t="shared" si="6"/>
        <v>4</v>
      </c>
      <c r="L17" s="103">
        <f t="shared" si="6"/>
        <v>4</v>
      </c>
      <c r="M17" s="103">
        <v>3</v>
      </c>
      <c r="N17" s="100">
        <f t="shared" si="0"/>
        <v>39</v>
      </c>
      <c r="O17" s="269"/>
    </row>
    <row r="18" spans="1:15" s="266" customFormat="1" ht="21" customHeight="1" thickBot="1" x14ac:dyDescent="0.4">
      <c r="A18" s="332"/>
      <c r="B18" s="326" t="s">
        <v>130</v>
      </c>
      <c r="C18" s="119" t="s">
        <v>101</v>
      </c>
      <c r="D18" s="161"/>
      <c r="E18" s="8"/>
      <c r="F18" s="8"/>
      <c r="G18" s="8"/>
      <c r="H18" s="8"/>
      <c r="I18" s="8"/>
      <c r="J18" s="8"/>
      <c r="K18" s="8"/>
      <c r="L18" s="8"/>
      <c r="M18" s="8"/>
      <c r="N18" s="100">
        <f t="shared" si="0"/>
        <v>0</v>
      </c>
      <c r="O18" s="265"/>
    </row>
    <row r="19" spans="1:15" s="268" customFormat="1" ht="21" customHeight="1" thickBot="1" x14ac:dyDescent="0.4">
      <c r="A19" s="332"/>
      <c r="B19" s="327"/>
      <c r="C19" s="120" t="s">
        <v>102</v>
      </c>
      <c r="D19" s="162">
        <v>2</v>
      </c>
      <c r="E19" s="108"/>
      <c r="F19" s="108">
        <v>2</v>
      </c>
      <c r="G19" s="108"/>
      <c r="H19" s="108"/>
      <c r="I19" s="108">
        <v>2</v>
      </c>
      <c r="J19" s="108"/>
      <c r="K19" s="108"/>
      <c r="L19" s="108">
        <v>2</v>
      </c>
      <c r="M19" s="108"/>
      <c r="N19" s="100">
        <f t="shared" si="0"/>
        <v>8</v>
      </c>
      <c r="O19" s="267"/>
    </row>
    <row r="20" spans="1:15" s="272" customFormat="1" ht="21" customHeight="1" thickBot="1" x14ac:dyDescent="0.4">
      <c r="A20" s="332"/>
      <c r="B20" s="328"/>
      <c r="C20" s="121" t="s">
        <v>32</v>
      </c>
      <c r="D20" s="164">
        <f t="shared" ref="D20" si="7">SUM(D18:D19)</f>
        <v>2</v>
      </c>
      <c r="E20" s="99">
        <f t="shared" ref="E20:M20" si="8">SUM(E18:E19)</f>
        <v>0</v>
      </c>
      <c r="F20" s="99">
        <f t="shared" si="8"/>
        <v>2</v>
      </c>
      <c r="G20" s="99">
        <f t="shared" si="8"/>
        <v>0</v>
      </c>
      <c r="H20" s="99">
        <f t="shared" si="8"/>
        <v>0</v>
      </c>
      <c r="I20" s="99">
        <f t="shared" si="8"/>
        <v>2</v>
      </c>
      <c r="J20" s="99">
        <f t="shared" si="8"/>
        <v>0</v>
      </c>
      <c r="K20" s="99">
        <f t="shared" si="8"/>
        <v>0</v>
      </c>
      <c r="L20" s="99">
        <f t="shared" si="8"/>
        <v>2</v>
      </c>
      <c r="M20" s="99">
        <f t="shared" si="8"/>
        <v>0</v>
      </c>
      <c r="N20" s="100">
        <f t="shared" si="0"/>
        <v>8</v>
      </c>
      <c r="O20" s="271"/>
    </row>
    <row r="21" spans="1:15" s="266" customFormat="1" ht="21" customHeight="1" thickBot="1" x14ac:dyDescent="0.4">
      <c r="A21" s="321" t="s">
        <v>117</v>
      </c>
      <c r="B21" s="326" t="s">
        <v>125</v>
      </c>
      <c r="C21" s="119" t="s">
        <v>101</v>
      </c>
      <c r="D21" s="161">
        <v>4</v>
      </c>
      <c r="E21" s="8">
        <v>4</v>
      </c>
      <c r="F21" s="8">
        <v>4</v>
      </c>
      <c r="G21" s="8">
        <v>4</v>
      </c>
      <c r="H21" s="8">
        <v>4</v>
      </c>
      <c r="I21" s="8">
        <v>2.5</v>
      </c>
      <c r="J21" s="8">
        <v>2.5</v>
      </c>
      <c r="K21" s="8">
        <v>2.5</v>
      </c>
      <c r="L21" s="8">
        <v>2.5</v>
      </c>
      <c r="M21" s="8">
        <v>2.5</v>
      </c>
      <c r="N21" s="100">
        <f t="shared" si="0"/>
        <v>32.5</v>
      </c>
      <c r="O21" s="265"/>
    </row>
    <row r="22" spans="1:15" s="268" customFormat="1" ht="21" customHeight="1" thickBot="1" x14ac:dyDescent="0.4">
      <c r="A22" s="322"/>
      <c r="B22" s="327"/>
      <c r="C22" s="120" t="s">
        <v>102</v>
      </c>
      <c r="D22" s="162"/>
      <c r="E22" s="108">
        <v>1</v>
      </c>
      <c r="F22" s="108">
        <v>1</v>
      </c>
      <c r="G22" s="108">
        <v>1</v>
      </c>
      <c r="H22" s="108">
        <v>1</v>
      </c>
      <c r="I22" s="108"/>
      <c r="J22" s="108">
        <v>1.5</v>
      </c>
      <c r="K22" s="108">
        <v>1.5</v>
      </c>
      <c r="L22" s="108"/>
      <c r="M22" s="108">
        <v>1.5</v>
      </c>
      <c r="N22" s="100">
        <f t="shared" si="0"/>
        <v>8.5</v>
      </c>
      <c r="O22" s="267"/>
    </row>
    <row r="23" spans="1:15" s="274" customFormat="1" ht="21" customHeight="1" thickBot="1" x14ac:dyDescent="0.4">
      <c r="A23" s="322"/>
      <c r="B23" s="328"/>
      <c r="C23" s="121" t="s">
        <v>32</v>
      </c>
      <c r="D23" s="165">
        <f t="shared" ref="D23" si="9">SUM(D21:D22)</f>
        <v>4</v>
      </c>
      <c r="E23" s="21">
        <f>SUM(E21:E22)</f>
        <v>5</v>
      </c>
      <c r="F23" s="21">
        <f t="shared" ref="F23:M23" si="10">SUM(F21:F22)</f>
        <v>5</v>
      </c>
      <c r="G23" s="21">
        <f t="shared" si="10"/>
        <v>5</v>
      </c>
      <c r="H23" s="21">
        <f t="shared" si="10"/>
        <v>5</v>
      </c>
      <c r="I23" s="21">
        <f t="shared" si="10"/>
        <v>2.5</v>
      </c>
      <c r="J23" s="21">
        <f t="shared" si="10"/>
        <v>4</v>
      </c>
      <c r="K23" s="21">
        <f t="shared" si="10"/>
        <v>4</v>
      </c>
      <c r="L23" s="21">
        <f t="shared" si="10"/>
        <v>2.5</v>
      </c>
      <c r="M23" s="21">
        <f t="shared" si="10"/>
        <v>4</v>
      </c>
      <c r="N23" s="100">
        <f t="shared" si="0"/>
        <v>41</v>
      </c>
      <c r="O23" s="273"/>
    </row>
    <row r="24" spans="1:15" s="266" customFormat="1" ht="21" customHeight="1" thickBot="1" x14ac:dyDescent="0.4">
      <c r="A24" s="322"/>
      <c r="B24" s="326" t="s">
        <v>5</v>
      </c>
      <c r="C24" s="119" t="s">
        <v>101</v>
      </c>
      <c r="D24" s="161"/>
      <c r="E24" s="8"/>
      <c r="F24" s="8"/>
      <c r="G24" s="8"/>
      <c r="H24" s="8"/>
      <c r="I24" s="8">
        <v>1.5</v>
      </c>
      <c r="J24" s="8">
        <v>1.5</v>
      </c>
      <c r="K24" s="8">
        <v>1.5</v>
      </c>
      <c r="L24" s="8">
        <v>1.5</v>
      </c>
      <c r="M24" s="8">
        <v>1.5</v>
      </c>
      <c r="N24" s="100">
        <f t="shared" si="0"/>
        <v>7.5</v>
      </c>
      <c r="O24" s="265"/>
    </row>
    <row r="25" spans="1:15" s="268" customFormat="1" ht="21" customHeight="1" thickBot="1" x14ac:dyDescent="0.4">
      <c r="A25" s="322"/>
      <c r="B25" s="327"/>
      <c r="C25" s="120" t="s">
        <v>102</v>
      </c>
      <c r="D25" s="162"/>
      <c r="E25" s="108"/>
      <c r="F25" s="108"/>
      <c r="G25" s="108"/>
      <c r="H25" s="108"/>
      <c r="I25" s="108"/>
      <c r="J25" s="108">
        <v>0.5</v>
      </c>
      <c r="K25" s="108">
        <v>0.5</v>
      </c>
      <c r="L25" s="108"/>
      <c r="M25" s="108">
        <v>0.5</v>
      </c>
      <c r="N25" s="100">
        <f t="shared" si="0"/>
        <v>1.5</v>
      </c>
      <c r="O25" s="267"/>
    </row>
    <row r="26" spans="1:15" s="274" customFormat="1" ht="21" customHeight="1" thickBot="1" x14ac:dyDescent="0.4">
      <c r="A26" s="325"/>
      <c r="B26" s="328"/>
      <c r="C26" s="121" t="s">
        <v>32</v>
      </c>
      <c r="D26" s="165">
        <f t="shared" ref="D26" si="11">SUM(D24:D25)</f>
        <v>0</v>
      </c>
      <c r="E26" s="21">
        <f t="shared" ref="E26:M26" si="12">SUM(E24:E25)</f>
        <v>0</v>
      </c>
      <c r="F26" s="21">
        <f t="shared" si="12"/>
        <v>0</v>
      </c>
      <c r="G26" s="21">
        <f t="shared" si="12"/>
        <v>0</v>
      </c>
      <c r="H26" s="21">
        <f t="shared" si="12"/>
        <v>0</v>
      </c>
      <c r="I26" s="21">
        <f t="shared" si="12"/>
        <v>1.5</v>
      </c>
      <c r="J26" s="21">
        <f t="shared" si="12"/>
        <v>2</v>
      </c>
      <c r="K26" s="21">
        <f t="shared" si="12"/>
        <v>2</v>
      </c>
      <c r="L26" s="21">
        <f t="shared" si="12"/>
        <v>1.5</v>
      </c>
      <c r="M26" s="21">
        <f t="shared" si="12"/>
        <v>2</v>
      </c>
      <c r="N26" s="100">
        <f t="shared" si="0"/>
        <v>9</v>
      </c>
      <c r="O26" s="273"/>
    </row>
    <row r="27" spans="1:15" s="276" customFormat="1" ht="21" customHeight="1" thickBot="1" x14ac:dyDescent="0.4">
      <c r="A27" s="321" t="s">
        <v>118</v>
      </c>
      <c r="B27" s="142" t="s">
        <v>6</v>
      </c>
      <c r="C27" s="122" t="s">
        <v>101</v>
      </c>
      <c r="D27" s="166"/>
      <c r="E27" s="22"/>
      <c r="F27" s="22"/>
      <c r="G27" s="22"/>
      <c r="H27" s="22"/>
      <c r="I27" s="22">
        <v>2</v>
      </c>
      <c r="J27" s="22">
        <v>2</v>
      </c>
      <c r="K27" s="22">
        <v>2</v>
      </c>
      <c r="L27" s="22">
        <v>2</v>
      </c>
      <c r="M27" s="22">
        <v>2</v>
      </c>
      <c r="N27" s="100">
        <f t="shared" si="0"/>
        <v>10</v>
      </c>
      <c r="O27" s="275"/>
    </row>
    <row r="28" spans="1:15" s="266" customFormat="1" ht="21" customHeight="1" thickBot="1" x14ac:dyDescent="0.4">
      <c r="A28" s="322"/>
      <c r="B28" s="341" t="s">
        <v>7</v>
      </c>
      <c r="C28" s="119" t="s">
        <v>101</v>
      </c>
      <c r="D28" s="161"/>
      <c r="E28" s="8"/>
      <c r="F28" s="8">
        <v>1</v>
      </c>
      <c r="G28" s="8">
        <v>1</v>
      </c>
      <c r="H28" s="8">
        <v>1</v>
      </c>
      <c r="I28" s="8">
        <v>2</v>
      </c>
      <c r="J28" s="8">
        <v>2</v>
      </c>
      <c r="K28" s="8">
        <v>2</v>
      </c>
      <c r="L28" s="8">
        <v>2</v>
      </c>
      <c r="M28" s="8">
        <v>2</v>
      </c>
      <c r="N28" s="100">
        <f t="shared" si="0"/>
        <v>13</v>
      </c>
      <c r="O28" s="265"/>
    </row>
    <row r="29" spans="1:15" s="278" customFormat="1" ht="21" customHeight="1" thickBot="1" x14ac:dyDescent="0.4">
      <c r="A29" s="322"/>
      <c r="B29" s="342"/>
      <c r="C29" s="120" t="s">
        <v>102</v>
      </c>
      <c r="D29" s="167"/>
      <c r="E29" s="109"/>
      <c r="F29" s="109">
        <v>1</v>
      </c>
      <c r="G29" s="109">
        <v>1</v>
      </c>
      <c r="H29" s="109">
        <v>1</v>
      </c>
      <c r="I29" s="109"/>
      <c r="J29" s="109"/>
      <c r="K29" s="109"/>
      <c r="L29" s="109"/>
      <c r="M29" s="109"/>
      <c r="N29" s="100">
        <f t="shared" si="0"/>
        <v>3</v>
      </c>
      <c r="O29" s="277"/>
    </row>
    <row r="30" spans="1:15" s="280" customFormat="1" ht="21" customHeight="1" thickBot="1" x14ac:dyDescent="0.4">
      <c r="A30" s="322"/>
      <c r="B30" s="343"/>
      <c r="C30" s="121" t="s">
        <v>32</v>
      </c>
      <c r="D30" s="165">
        <f t="shared" ref="D30" si="13">SUM(D28:D29)</f>
        <v>0</v>
      </c>
      <c r="E30" s="21">
        <f t="shared" ref="E30:M30" si="14">SUM(E28:E29)</f>
        <v>0</v>
      </c>
      <c r="F30" s="21">
        <f t="shared" si="14"/>
        <v>2</v>
      </c>
      <c r="G30" s="21">
        <f t="shared" si="14"/>
        <v>2</v>
      </c>
      <c r="H30" s="21">
        <f t="shared" si="14"/>
        <v>2</v>
      </c>
      <c r="I30" s="21">
        <f t="shared" si="14"/>
        <v>2</v>
      </c>
      <c r="J30" s="21">
        <f t="shared" si="14"/>
        <v>2</v>
      </c>
      <c r="K30" s="21">
        <f t="shared" si="14"/>
        <v>2</v>
      </c>
      <c r="L30" s="21">
        <f t="shared" si="14"/>
        <v>2</v>
      </c>
      <c r="M30" s="21">
        <f t="shared" si="14"/>
        <v>2</v>
      </c>
      <c r="N30" s="100">
        <f t="shared" si="0"/>
        <v>16</v>
      </c>
      <c r="O30" s="279"/>
    </row>
    <row r="31" spans="1:15" s="280" customFormat="1" ht="21" customHeight="1" thickBot="1" x14ac:dyDescent="0.4">
      <c r="A31" s="322"/>
      <c r="B31" s="319" t="s">
        <v>8</v>
      </c>
      <c r="C31" s="123" t="s">
        <v>101</v>
      </c>
      <c r="D31" s="168"/>
      <c r="E31" s="23"/>
      <c r="F31" s="23"/>
      <c r="G31" s="23"/>
      <c r="H31" s="23"/>
      <c r="I31" s="23">
        <v>2</v>
      </c>
      <c r="J31" s="23">
        <v>2</v>
      </c>
      <c r="K31" s="23">
        <v>2</v>
      </c>
      <c r="L31" s="23">
        <v>2</v>
      </c>
      <c r="M31" s="23">
        <v>2</v>
      </c>
      <c r="N31" s="100">
        <f t="shared" si="0"/>
        <v>10</v>
      </c>
      <c r="O31" s="279"/>
    </row>
    <row r="32" spans="1:15" s="266" customFormat="1" ht="21" customHeight="1" thickBot="1" x14ac:dyDescent="0.4">
      <c r="A32" s="322"/>
      <c r="B32" s="341" t="s">
        <v>9</v>
      </c>
      <c r="C32" s="119" t="s">
        <v>101</v>
      </c>
      <c r="D32" s="161"/>
      <c r="E32" s="8"/>
      <c r="F32" s="8"/>
      <c r="G32" s="8"/>
      <c r="H32" s="8"/>
      <c r="I32" s="8">
        <v>1</v>
      </c>
      <c r="J32" s="8">
        <v>1</v>
      </c>
      <c r="K32" s="8">
        <v>1</v>
      </c>
      <c r="L32" s="8">
        <v>2</v>
      </c>
      <c r="M32" s="8">
        <v>2</v>
      </c>
      <c r="N32" s="100">
        <f t="shared" si="0"/>
        <v>7</v>
      </c>
      <c r="O32" s="265"/>
    </row>
    <row r="33" spans="1:15" s="282" customFormat="1" ht="21" customHeight="1" thickBot="1" x14ac:dyDescent="0.4">
      <c r="A33" s="322"/>
      <c r="B33" s="342"/>
      <c r="C33" s="120" t="s">
        <v>102</v>
      </c>
      <c r="D33" s="169"/>
      <c r="E33" s="38"/>
      <c r="F33" s="38"/>
      <c r="G33" s="38"/>
      <c r="H33" s="38"/>
      <c r="I33" s="38"/>
      <c r="J33" s="38"/>
      <c r="K33" s="38"/>
      <c r="L33" s="38"/>
      <c r="M33" s="38"/>
      <c r="N33" s="100">
        <f t="shared" si="0"/>
        <v>0</v>
      </c>
      <c r="O33" s="281"/>
    </row>
    <row r="34" spans="1:15" s="274" customFormat="1" ht="21" customHeight="1" thickBot="1" x14ac:dyDescent="0.4">
      <c r="A34" s="322"/>
      <c r="B34" s="343"/>
      <c r="C34" s="121" t="s">
        <v>32</v>
      </c>
      <c r="D34" s="165">
        <f t="shared" ref="D34" si="15">SUM(D32:D33)</f>
        <v>0</v>
      </c>
      <c r="E34" s="21">
        <f t="shared" ref="E34:M34" si="16">SUM(E32:E33)</f>
        <v>0</v>
      </c>
      <c r="F34" s="21">
        <f t="shared" si="16"/>
        <v>0</v>
      </c>
      <c r="G34" s="21">
        <f t="shared" si="16"/>
        <v>0</v>
      </c>
      <c r="H34" s="21">
        <f t="shared" si="16"/>
        <v>0</v>
      </c>
      <c r="I34" s="21">
        <f t="shared" si="16"/>
        <v>1</v>
      </c>
      <c r="J34" s="21">
        <f t="shared" si="16"/>
        <v>1</v>
      </c>
      <c r="K34" s="21">
        <f t="shared" si="16"/>
        <v>1</v>
      </c>
      <c r="L34" s="21">
        <f t="shared" si="16"/>
        <v>2</v>
      </c>
      <c r="M34" s="21">
        <f t="shared" si="16"/>
        <v>2</v>
      </c>
      <c r="N34" s="100">
        <f t="shared" si="0"/>
        <v>7</v>
      </c>
      <c r="O34" s="273"/>
    </row>
    <row r="35" spans="1:15" s="266" customFormat="1" ht="21" customHeight="1" thickBot="1" x14ac:dyDescent="0.4">
      <c r="A35" s="322"/>
      <c r="B35" s="339" t="s">
        <v>145</v>
      </c>
      <c r="C35" s="119" t="s">
        <v>101</v>
      </c>
      <c r="D35" s="161">
        <v>1.5</v>
      </c>
      <c r="E35" s="8">
        <v>1.5</v>
      </c>
      <c r="F35" s="8">
        <v>1</v>
      </c>
      <c r="G35" s="8">
        <v>1</v>
      </c>
      <c r="H35" s="8">
        <v>1</v>
      </c>
      <c r="I35" s="8"/>
      <c r="J35" s="8"/>
      <c r="K35" s="8"/>
      <c r="L35" s="8"/>
      <c r="M35" s="8"/>
      <c r="N35" s="100">
        <f t="shared" si="0"/>
        <v>6</v>
      </c>
      <c r="O35" s="265"/>
    </row>
    <row r="36" spans="1:15" s="268" customFormat="1" ht="21" customHeight="1" thickBot="1" x14ac:dyDescent="0.4">
      <c r="A36" s="322"/>
      <c r="B36" s="333"/>
      <c r="C36" s="120" t="s">
        <v>102</v>
      </c>
      <c r="D36" s="162">
        <v>0.5</v>
      </c>
      <c r="E36" s="108">
        <v>0.5</v>
      </c>
      <c r="F36" s="108">
        <v>1</v>
      </c>
      <c r="G36" s="108">
        <v>1</v>
      </c>
      <c r="H36" s="108">
        <v>1</v>
      </c>
      <c r="I36" s="108"/>
      <c r="J36" s="108"/>
      <c r="K36" s="108"/>
      <c r="L36" s="108"/>
      <c r="M36" s="108"/>
      <c r="N36" s="100">
        <f t="shared" si="0"/>
        <v>4</v>
      </c>
      <c r="O36" s="267"/>
    </row>
    <row r="37" spans="1:15" s="274" customFormat="1" ht="21" customHeight="1" thickBot="1" x14ac:dyDescent="0.4">
      <c r="A37" s="322"/>
      <c r="B37" s="340"/>
      <c r="C37" s="121" t="s">
        <v>32</v>
      </c>
      <c r="D37" s="165">
        <f t="shared" ref="D37" si="17">SUM(D35:D36)</f>
        <v>2</v>
      </c>
      <c r="E37" s="21">
        <f t="shared" ref="E37:M37" si="18">SUM(E35:E36)</f>
        <v>2</v>
      </c>
      <c r="F37" s="21">
        <f t="shared" si="18"/>
        <v>2</v>
      </c>
      <c r="G37" s="21">
        <f t="shared" si="18"/>
        <v>2</v>
      </c>
      <c r="H37" s="21">
        <f t="shared" si="18"/>
        <v>2</v>
      </c>
      <c r="I37" s="21">
        <f t="shared" si="18"/>
        <v>0</v>
      </c>
      <c r="J37" s="21">
        <f t="shared" si="18"/>
        <v>0</v>
      </c>
      <c r="K37" s="21">
        <f t="shared" si="18"/>
        <v>0</v>
      </c>
      <c r="L37" s="21">
        <f t="shared" si="18"/>
        <v>0</v>
      </c>
      <c r="M37" s="21">
        <f t="shared" si="18"/>
        <v>0</v>
      </c>
      <c r="N37" s="100">
        <f t="shared" si="0"/>
        <v>10</v>
      </c>
      <c r="O37" s="273"/>
    </row>
    <row r="38" spans="1:15" s="284" customFormat="1" ht="16.5" customHeight="1" thickBot="1" x14ac:dyDescent="0.4">
      <c r="A38" s="322"/>
      <c r="B38" s="318"/>
      <c r="C38" s="119"/>
      <c r="D38" s="170"/>
      <c r="E38" s="20"/>
      <c r="F38" s="20"/>
      <c r="G38" s="20"/>
      <c r="H38" s="20"/>
      <c r="I38" s="20"/>
      <c r="J38" s="20"/>
      <c r="K38" s="20"/>
      <c r="L38" s="20"/>
      <c r="M38" s="20"/>
      <c r="N38" s="100">
        <f t="shared" si="0"/>
        <v>0</v>
      </c>
      <c r="O38" s="283"/>
    </row>
    <row r="39" spans="1:15" s="266" customFormat="1" ht="21" customHeight="1" thickBot="1" x14ac:dyDescent="0.4">
      <c r="A39" s="321" t="s">
        <v>141</v>
      </c>
      <c r="B39" s="334" t="s">
        <v>144</v>
      </c>
      <c r="C39" s="119" t="s">
        <v>101</v>
      </c>
      <c r="D39" s="161">
        <v>1</v>
      </c>
      <c r="E39" s="8">
        <v>1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  <c r="K39" s="8">
        <v>1</v>
      </c>
      <c r="L39" s="8">
        <v>0.5</v>
      </c>
      <c r="M39" s="8">
        <v>0.5</v>
      </c>
      <c r="N39" s="100">
        <f t="shared" si="0"/>
        <v>9</v>
      </c>
      <c r="O39" s="265"/>
    </row>
    <row r="40" spans="1:15" s="268" customFormat="1" ht="21" customHeight="1" thickBot="1" x14ac:dyDescent="0.4">
      <c r="A40" s="322"/>
      <c r="B40" s="335"/>
      <c r="C40" s="120" t="s">
        <v>102</v>
      </c>
      <c r="D40" s="162"/>
      <c r="E40" s="108">
        <v>0.5</v>
      </c>
      <c r="F40" s="108"/>
      <c r="G40" s="108"/>
      <c r="H40" s="108"/>
      <c r="I40" s="108"/>
      <c r="J40" s="108"/>
      <c r="K40" s="108"/>
      <c r="L40" s="108"/>
      <c r="M40" s="108"/>
      <c r="N40" s="100">
        <f t="shared" ref="N40:N71" si="19">SUM(D40:M40)</f>
        <v>0.5</v>
      </c>
      <c r="O40" s="267"/>
    </row>
    <row r="41" spans="1:15" s="286" customFormat="1" ht="21" customHeight="1" thickBot="1" x14ac:dyDescent="0.4">
      <c r="A41" s="322"/>
      <c r="B41" s="330"/>
      <c r="C41" s="121" t="s">
        <v>32</v>
      </c>
      <c r="D41" s="171">
        <f t="shared" ref="D41" si="20">SUM(D39:D40)</f>
        <v>1</v>
      </c>
      <c r="E41" s="24">
        <f t="shared" ref="E41:M41" si="21">SUM(E39:E40)</f>
        <v>1.5</v>
      </c>
      <c r="F41" s="24">
        <f t="shared" si="21"/>
        <v>1</v>
      </c>
      <c r="G41" s="24">
        <f t="shared" si="21"/>
        <v>1</v>
      </c>
      <c r="H41" s="24">
        <f t="shared" si="21"/>
        <v>1</v>
      </c>
      <c r="I41" s="24">
        <f t="shared" si="21"/>
        <v>1</v>
      </c>
      <c r="J41" s="24">
        <f t="shared" si="21"/>
        <v>1</v>
      </c>
      <c r="K41" s="24">
        <f t="shared" si="21"/>
        <v>1</v>
      </c>
      <c r="L41" s="24">
        <f t="shared" si="21"/>
        <v>0.5</v>
      </c>
      <c r="M41" s="24">
        <f t="shared" si="21"/>
        <v>0.5</v>
      </c>
      <c r="N41" s="100">
        <f t="shared" si="19"/>
        <v>9.5</v>
      </c>
      <c r="O41" s="285"/>
    </row>
    <row r="42" spans="1:15" s="276" customFormat="1" ht="35.25" customHeight="1" thickBot="1" x14ac:dyDescent="0.4">
      <c r="A42" s="322"/>
      <c r="B42" s="36" t="s">
        <v>128</v>
      </c>
      <c r="C42" s="122" t="s">
        <v>101</v>
      </c>
      <c r="D42" s="166"/>
      <c r="E42" s="22"/>
      <c r="F42" s="22"/>
      <c r="G42" s="22"/>
      <c r="H42" s="22"/>
      <c r="I42" s="22"/>
      <c r="J42" s="22"/>
      <c r="K42" s="22"/>
      <c r="L42" s="22">
        <v>0.5</v>
      </c>
      <c r="M42" s="22">
        <v>0.5</v>
      </c>
      <c r="N42" s="100">
        <f t="shared" si="19"/>
        <v>1</v>
      </c>
      <c r="O42" s="275"/>
    </row>
    <row r="43" spans="1:15" s="288" customFormat="1" ht="21" customHeight="1" thickBot="1" x14ac:dyDescent="0.4">
      <c r="A43" s="321" t="s">
        <v>133</v>
      </c>
      <c r="B43" s="333" t="s">
        <v>38</v>
      </c>
      <c r="C43" s="119" t="s">
        <v>101</v>
      </c>
      <c r="D43" s="172">
        <v>1</v>
      </c>
      <c r="E43" s="17">
        <v>1</v>
      </c>
      <c r="F43" s="17">
        <v>1.5</v>
      </c>
      <c r="G43" s="17">
        <v>1.5</v>
      </c>
      <c r="H43" s="17">
        <v>1.5</v>
      </c>
      <c r="I43" s="17">
        <v>0.5</v>
      </c>
      <c r="J43" s="17">
        <v>0.5</v>
      </c>
      <c r="K43" s="17">
        <v>0.5</v>
      </c>
      <c r="L43" s="17">
        <v>1</v>
      </c>
      <c r="M43" s="17">
        <v>1</v>
      </c>
      <c r="N43" s="100">
        <f t="shared" si="19"/>
        <v>10</v>
      </c>
      <c r="O43" s="287"/>
    </row>
    <row r="44" spans="1:15" s="268" customFormat="1" ht="21" customHeight="1" thickBot="1" x14ac:dyDescent="0.4">
      <c r="A44" s="322"/>
      <c r="B44" s="333"/>
      <c r="C44" s="120" t="s">
        <v>102</v>
      </c>
      <c r="D44" s="162">
        <v>0.5</v>
      </c>
      <c r="E44" s="108">
        <v>0.5</v>
      </c>
      <c r="F44" s="108">
        <v>0.5</v>
      </c>
      <c r="G44" s="108">
        <v>0.5</v>
      </c>
      <c r="H44" s="108">
        <v>0.5</v>
      </c>
      <c r="I44" s="108">
        <v>1</v>
      </c>
      <c r="J44" s="108">
        <v>1</v>
      </c>
      <c r="K44" s="108">
        <v>1</v>
      </c>
      <c r="L44" s="108">
        <v>0.5</v>
      </c>
      <c r="M44" s="108">
        <v>0.5</v>
      </c>
      <c r="N44" s="100">
        <f t="shared" si="19"/>
        <v>6.5</v>
      </c>
      <c r="O44" s="267"/>
    </row>
    <row r="45" spans="1:15" s="286" customFormat="1" ht="21" customHeight="1" thickBot="1" x14ac:dyDescent="0.4">
      <c r="A45" s="322"/>
      <c r="B45" s="333"/>
      <c r="C45" s="121" t="s">
        <v>32</v>
      </c>
      <c r="D45" s="171">
        <f t="shared" ref="D45" si="22">SUM(D43:D44)</f>
        <v>1.5</v>
      </c>
      <c r="E45" s="24">
        <f t="shared" ref="E45:M45" si="23">SUM(E43:E44)</f>
        <v>1.5</v>
      </c>
      <c r="F45" s="24">
        <f t="shared" si="23"/>
        <v>2</v>
      </c>
      <c r="G45" s="24">
        <f t="shared" si="23"/>
        <v>2</v>
      </c>
      <c r="H45" s="24">
        <f t="shared" si="23"/>
        <v>2</v>
      </c>
      <c r="I45" s="24">
        <f t="shared" si="23"/>
        <v>1.5</v>
      </c>
      <c r="J45" s="24">
        <f t="shared" si="23"/>
        <v>1.5</v>
      </c>
      <c r="K45" s="24">
        <f t="shared" si="23"/>
        <v>1.5</v>
      </c>
      <c r="L45" s="24">
        <f t="shared" si="23"/>
        <v>1.5</v>
      </c>
      <c r="M45" s="24">
        <f t="shared" si="23"/>
        <v>1.5</v>
      </c>
      <c r="N45" s="100">
        <f t="shared" si="19"/>
        <v>16.5</v>
      </c>
      <c r="O45" s="285"/>
    </row>
    <row r="46" spans="1:15" s="266" customFormat="1" ht="21" customHeight="1" thickBot="1" x14ac:dyDescent="0.4">
      <c r="A46" s="322"/>
      <c r="B46" s="326" t="s">
        <v>56</v>
      </c>
      <c r="C46" s="119" t="s">
        <v>101</v>
      </c>
      <c r="D46" s="161"/>
      <c r="E46" s="8"/>
      <c r="F46" s="8"/>
      <c r="G46" s="8"/>
      <c r="H46" s="8"/>
      <c r="I46" s="8">
        <v>0.5</v>
      </c>
      <c r="J46" s="8">
        <v>0.5</v>
      </c>
      <c r="K46" s="8">
        <v>0.5</v>
      </c>
      <c r="L46" s="8">
        <v>0.5</v>
      </c>
      <c r="M46" s="8">
        <v>0.5</v>
      </c>
      <c r="N46" s="100">
        <f t="shared" si="19"/>
        <v>2.5</v>
      </c>
      <c r="O46" s="265"/>
    </row>
    <row r="47" spans="1:15" s="268" customFormat="1" ht="21" customHeight="1" thickBot="1" x14ac:dyDescent="0.4">
      <c r="A47" s="322"/>
      <c r="B47" s="327"/>
      <c r="C47" s="120" t="s">
        <v>102</v>
      </c>
      <c r="D47" s="162"/>
      <c r="E47" s="108"/>
      <c r="F47" s="108"/>
      <c r="G47" s="108"/>
      <c r="H47" s="108"/>
      <c r="I47" s="108">
        <v>0.5</v>
      </c>
      <c r="J47" s="108">
        <v>0.5</v>
      </c>
      <c r="K47" s="108">
        <v>0.5</v>
      </c>
      <c r="L47" s="108">
        <v>0.5</v>
      </c>
      <c r="M47" s="108">
        <v>0.5</v>
      </c>
      <c r="N47" s="100">
        <f t="shared" si="19"/>
        <v>2.5</v>
      </c>
      <c r="O47" s="267"/>
    </row>
    <row r="48" spans="1:15" s="286" customFormat="1" ht="21" customHeight="1" thickBot="1" x14ac:dyDescent="0.4">
      <c r="A48" s="322"/>
      <c r="B48" s="328"/>
      <c r="C48" s="121" t="s">
        <v>32</v>
      </c>
      <c r="D48" s="171">
        <f t="shared" ref="D48" si="24">SUM(D46:D47)</f>
        <v>0</v>
      </c>
      <c r="E48" s="24">
        <f t="shared" ref="E48:M48" si="25">SUM(E46:E47)</f>
        <v>0</v>
      </c>
      <c r="F48" s="24">
        <f t="shared" si="25"/>
        <v>0</v>
      </c>
      <c r="G48" s="24">
        <f t="shared" si="25"/>
        <v>0</v>
      </c>
      <c r="H48" s="24">
        <f t="shared" si="25"/>
        <v>0</v>
      </c>
      <c r="I48" s="24">
        <f t="shared" si="25"/>
        <v>1</v>
      </c>
      <c r="J48" s="24">
        <f t="shared" si="25"/>
        <v>1</v>
      </c>
      <c r="K48" s="24">
        <f t="shared" si="25"/>
        <v>1</v>
      </c>
      <c r="L48" s="24">
        <f t="shared" si="25"/>
        <v>1</v>
      </c>
      <c r="M48" s="24">
        <f t="shared" si="25"/>
        <v>1</v>
      </c>
      <c r="N48" s="100">
        <f t="shared" si="19"/>
        <v>5</v>
      </c>
      <c r="O48" s="285"/>
    </row>
    <row r="49" spans="1:15" s="289" customFormat="1" ht="21" customHeight="1" thickBot="1" x14ac:dyDescent="0.4">
      <c r="A49" s="322"/>
      <c r="B49" s="142" t="s">
        <v>39</v>
      </c>
      <c r="C49" s="122" t="s">
        <v>101</v>
      </c>
      <c r="D49" s="173"/>
      <c r="E49" s="114"/>
      <c r="F49" s="114"/>
      <c r="G49" s="114"/>
      <c r="H49" s="114"/>
      <c r="I49" s="114">
        <v>0.5</v>
      </c>
      <c r="J49" s="114">
        <v>0.5</v>
      </c>
      <c r="K49" s="114">
        <v>0.5</v>
      </c>
      <c r="L49" s="114">
        <v>0.5</v>
      </c>
      <c r="M49" s="114">
        <v>0.5</v>
      </c>
      <c r="N49" s="100">
        <f t="shared" si="19"/>
        <v>2.5</v>
      </c>
    </row>
    <row r="50" spans="1:15" s="288" customFormat="1" ht="21" customHeight="1" thickBot="1" x14ac:dyDescent="0.4">
      <c r="A50" s="323" t="s">
        <v>134</v>
      </c>
      <c r="B50" s="334" t="s">
        <v>66</v>
      </c>
      <c r="C50" s="119" t="s">
        <v>101</v>
      </c>
      <c r="D50" s="172">
        <v>1</v>
      </c>
      <c r="E50" s="17">
        <v>1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>
        <v>1</v>
      </c>
      <c r="L50" s="17">
        <v>1.5</v>
      </c>
      <c r="M50" s="17">
        <v>1.5</v>
      </c>
      <c r="N50" s="100">
        <f t="shared" si="19"/>
        <v>11</v>
      </c>
      <c r="O50" s="287"/>
    </row>
    <row r="51" spans="1:15" s="268" customFormat="1" ht="21" customHeight="1" thickBot="1" x14ac:dyDescent="0.4">
      <c r="A51" s="322"/>
      <c r="B51" s="335"/>
      <c r="C51" s="120" t="s">
        <v>102</v>
      </c>
      <c r="D51" s="162">
        <v>0.5</v>
      </c>
      <c r="E51" s="108">
        <v>0.5</v>
      </c>
      <c r="F51" s="108"/>
      <c r="G51" s="108">
        <v>0.5</v>
      </c>
      <c r="H51" s="108">
        <v>0.5</v>
      </c>
      <c r="I51" s="108"/>
      <c r="J51" s="108"/>
      <c r="K51" s="108"/>
      <c r="L51" s="108">
        <v>0.5</v>
      </c>
      <c r="M51" s="108">
        <v>0.5</v>
      </c>
      <c r="N51" s="100">
        <f t="shared" si="19"/>
        <v>3</v>
      </c>
      <c r="O51" s="267"/>
    </row>
    <row r="52" spans="1:15" s="274" customFormat="1" ht="21" customHeight="1" thickBot="1" x14ac:dyDescent="0.4">
      <c r="A52" s="324"/>
      <c r="B52" s="330"/>
      <c r="C52" s="121" t="s">
        <v>32</v>
      </c>
      <c r="D52" s="165">
        <f t="shared" ref="D52" si="26">SUM(D50:D51)</f>
        <v>1.5</v>
      </c>
      <c r="E52" s="21">
        <f t="shared" ref="E52:M52" si="27">SUM(E50:E51)</f>
        <v>1.5</v>
      </c>
      <c r="F52" s="21">
        <f t="shared" si="27"/>
        <v>1</v>
      </c>
      <c r="G52" s="21">
        <f t="shared" si="27"/>
        <v>1.5</v>
      </c>
      <c r="H52" s="21">
        <f t="shared" si="27"/>
        <v>1.5</v>
      </c>
      <c r="I52" s="21">
        <f t="shared" si="27"/>
        <v>1</v>
      </c>
      <c r="J52" s="21">
        <f t="shared" si="27"/>
        <v>1</v>
      </c>
      <c r="K52" s="21">
        <f t="shared" si="27"/>
        <v>1</v>
      </c>
      <c r="L52" s="21">
        <f t="shared" si="27"/>
        <v>2</v>
      </c>
      <c r="M52" s="21">
        <f t="shared" si="27"/>
        <v>2</v>
      </c>
      <c r="N52" s="100">
        <f t="shared" si="19"/>
        <v>14</v>
      </c>
      <c r="O52" s="273"/>
    </row>
    <row r="53" spans="1:15" s="266" customFormat="1" ht="21" customHeight="1" thickBot="1" x14ac:dyDescent="0.4">
      <c r="A53" s="323" t="s">
        <v>135</v>
      </c>
      <c r="B53" s="336" t="s">
        <v>143</v>
      </c>
      <c r="C53" s="119" t="s">
        <v>101</v>
      </c>
      <c r="D53" s="161">
        <v>1</v>
      </c>
      <c r="E53" s="8">
        <v>1</v>
      </c>
      <c r="F53" s="8">
        <v>1</v>
      </c>
      <c r="G53" s="8">
        <v>1</v>
      </c>
      <c r="H53" s="8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100">
        <f t="shared" si="19"/>
        <v>10</v>
      </c>
      <c r="O53" s="265"/>
    </row>
    <row r="54" spans="1:15" s="268" customFormat="1" ht="21" customHeight="1" thickBot="1" x14ac:dyDescent="0.4">
      <c r="A54" s="322"/>
      <c r="B54" s="337"/>
      <c r="C54" s="120" t="s">
        <v>102</v>
      </c>
      <c r="D54" s="162"/>
      <c r="E54" s="108"/>
      <c r="F54" s="108"/>
      <c r="G54" s="108">
        <v>1</v>
      </c>
      <c r="H54" s="108">
        <v>1</v>
      </c>
      <c r="I54" s="108"/>
      <c r="J54" s="108"/>
      <c r="K54" s="108"/>
      <c r="L54" s="108"/>
      <c r="M54" s="108"/>
      <c r="N54" s="100">
        <f t="shared" si="19"/>
        <v>2</v>
      </c>
      <c r="O54" s="267"/>
    </row>
    <row r="55" spans="1:15" s="274" customFormat="1" ht="21" customHeight="1" thickBot="1" x14ac:dyDescent="0.4">
      <c r="A55" s="324"/>
      <c r="B55" s="338"/>
      <c r="C55" s="121" t="s">
        <v>32</v>
      </c>
      <c r="D55" s="165">
        <f t="shared" ref="D55" si="28">SUM(D53:D54)</f>
        <v>1</v>
      </c>
      <c r="E55" s="21">
        <f t="shared" ref="E55:M55" si="29">SUM(E53:E54)</f>
        <v>1</v>
      </c>
      <c r="F55" s="21">
        <f t="shared" si="29"/>
        <v>1</v>
      </c>
      <c r="G55" s="21">
        <f t="shared" si="29"/>
        <v>2</v>
      </c>
      <c r="H55" s="21">
        <f t="shared" si="29"/>
        <v>2</v>
      </c>
      <c r="I55" s="21">
        <f t="shared" si="29"/>
        <v>1</v>
      </c>
      <c r="J55" s="21">
        <f t="shared" si="29"/>
        <v>1</v>
      </c>
      <c r="K55" s="21">
        <f t="shared" si="29"/>
        <v>1</v>
      </c>
      <c r="L55" s="21">
        <f t="shared" si="29"/>
        <v>1</v>
      </c>
      <c r="M55" s="21">
        <f t="shared" si="29"/>
        <v>1</v>
      </c>
      <c r="N55" s="100">
        <f t="shared" si="19"/>
        <v>12</v>
      </c>
      <c r="O55" s="273"/>
    </row>
    <row r="56" spans="1:15" s="266" customFormat="1" ht="21" customHeight="1" thickBot="1" x14ac:dyDescent="0.4">
      <c r="A56" s="321" t="s">
        <v>123</v>
      </c>
      <c r="B56" s="339" t="s">
        <v>142</v>
      </c>
      <c r="C56" s="119" t="s">
        <v>101</v>
      </c>
      <c r="D56" s="161">
        <v>0.5</v>
      </c>
      <c r="E56" s="8">
        <v>0.5</v>
      </c>
      <c r="F56" s="8">
        <v>0.5</v>
      </c>
      <c r="G56" s="8">
        <v>0.5</v>
      </c>
      <c r="H56" s="8">
        <v>0.5</v>
      </c>
      <c r="I56" s="19">
        <v>0.5</v>
      </c>
      <c r="J56" s="19">
        <v>0.5</v>
      </c>
      <c r="K56" s="19">
        <v>0.5</v>
      </c>
      <c r="L56" s="8">
        <v>1</v>
      </c>
      <c r="M56" s="8">
        <v>1</v>
      </c>
      <c r="N56" s="100">
        <f t="shared" si="19"/>
        <v>6</v>
      </c>
      <c r="O56" s="265"/>
    </row>
    <row r="57" spans="1:15" s="268" customFormat="1" ht="21" customHeight="1" thickBot="1" x14ac:dyDescent="0.4">
      <c r="A57" s="322"/>
      <c r="B57" s="333"/>
      <c r="C57" s="120" t="s">
        <v>102</v>
      </c>
      <c r="D57" s="174">
        <v>0.5</v>
      </c>
      <c r="E57" s="112">
        <v>0.5</v>
      </c>
      <c r="F57" s="112">
        <v>0.5</v>
      </c>
      <c r="G57" s="112">
        <v>0.5</v>
      </c>
      <c r="H57" s="112">
        <v>0.5</v>
      </c>
      <c r="I57" s="112">
        <v>0.5</v>
      </c>
      <c r="J57" s="112">
        <v>0.5</v>
      </c>
      <c r="K57" s="112">
        <v>0.5</v>
      </c>
      <c r="L57" s="108"/>
      <c r="M57" s="108"/>
      <c r="N57" s="100">
        <f t="shared" si="19"/>
        <v>4</v>
      </c>
      <c r="O57" s="267"/>
    </row>
    <row r="58" spans="1:15" s="286" customFormat="1" ht="21" customHeight="1" thickBot="1" x14ac:dyDescent="0.4">
      <c r="A58" s="322"/>
      <c r="B58" s="340"/>
      <c r="C58" s="121" t="s">
        <v>32</v>
      </c>
      <c r="D58" s="171">
        <f t="shared" ref="D58" si="30">SUM(D56:D57)</f>
        <v>1</v>
      </c>
      <c r="E58" s="24">
        <f t="shared" ref="E58:M58" si="31">SUM(E56:E57)</f>
        <v>1</v>
      </c>
      <c r="F58" s="24">
        <f t="shared" si="31"/>
        <v>1</v>
      </c>
      <c r="G58" s="24">
        <f t="shared" si="31"/>
        <v>1</v>
      </c>
      <c r="H58" s="24">
        <f t="shared" si="31"/>
        <v>1</v>
      </c>
      <c r="I58" s="24">
        <f t="shared" si="31"/>
        <v>1</v>
      </c>
      <c r="J58" s="24">
        <f t="shared" si="31"/>
        <v>1</v>
      </c>
      <c r="K58" s="24">
        <f t="shared" si="31"/>
        <v>1</v>
      </c>
      <c r="L58" s="24">
        <f t="shared" si="31"/>
        <v>1</v>
      </c>
      <c r="M58" s="24">
        <f t="shared" si="31"/>
        <v>1</v>
      </c>
      <c r="N58" s="100">
        <f t="shared" si="19"/>
        <v>10</v>
      </c>
      <c r="O58" s="285"/>
    </row>
    <row r="59" spans="1:15" s="266" customFormat="1" ht="21" customHeight="1" thickBot="1" x14ac:dyDescent="0.4">
      <c r="A59" s="322"/>
      <c r="B59" s="326" t="s">
        <v>114</v>
      </c>
      <c r="C59" s="119" t="s">
        <v>101</v>
      </c>
      <c r="D59" s="161">
        <v>0.5</v>
      </c>
      <c r="E59" s="8">
        <v>0.5</v>
      </c>
      <c r="F59" s="8">
        <v>0.5</v>
      </c>
      <c r="G59" s="8">
        <v>0.5</v>
      </c>
      <c r="H59" s="8">
        <v>0.5</v>
      </c>
      <c r="I59" s="8">
        <v>0.5</v>
      </c>
      <c r="J59" s="8">
        <v>0.5</v>
      </c>
      <c r="K59" s="8">
        <v>0.5</v>
      </c>
      <c r="L59" s="8"/>
      <c r="M59" s="8"/>
      <c r="N59" s="100">
        <f t="shared" si="19"/>
        <v>4</v>
      </c>
      <c r="O59" s="265"/>
    </row>
    <row r="60" spans="1:15" s="268" customFormat="1" ht="21" customHeight="1" thickBot="1" x14ac:dyDescent="0.4">
      <c r="A60" s="322"/>
      <c r="B60" s="327"/>
      <c r="C60" s="120" t="s">
        <v>102</v>
      </c>
      <c r="D60" s="174">
        <v>0.5</v>
      </c>
      <c r="E60" s="112">
        <v>0.5</v>
      </c>
      <c r="F60" s="112">
        <v>0.5</v>
      </c>
      <c r="G60" s="112">
        <v>0.5</v>
      </c>
      <c r="H60" s="112">
        <v>0.5</v>
      </c>
      <c r="I60" s="112">
        <v>0.5</v>
      </c>
      <c r="J60" s="112">
        <v>0.5</v>
      </c>
      <c r="K60" s="112">
        <v>0.5</v>
      </c>
      <c r="L60" s="108"/>
      <c r="M60" s="108"/>
      <c r="N60" s="100">
        <f t="shared" si="19"/>
        <v>4</v>
      </c>
      <c r="O60" s="267"/>
    </row>
    <row r="61" spans="1:15" s="274" customFormat="1" ht="21" customHeight="1" thickBot="1" x14ac:dyDescent="0.4">
      <c r="A61" s="325"/>
      <c r="B61" s="328"/>
      <c r="C61" s="121" t="s">
        <v>32</v>
      </c>
      <c r="D61" s="165">
        <f t="shared" ref="D61" si="32">SUM(D59:D60)</f>
        <v>1</v>
      </c>
      <c r="E61" s="21">
        <f t="shared" ref="E61:M61" si="33">SUM(E59:E60)</f>
        <v>1</v>
      </c>
      <c r="F61" s="21">
        <f t="shared" si="33"/>
        <v>1</v>
      </c>
      <c r="G61" s="21">
        <f t="shared" si="33"/>
        <v>1</v>
      </c>
      <c r="H61" s="21">
        <f t="shared" si="33"/>
        <v>1</v>
      </c>
      <c r="I61" s="21">
        <f t="shared" si="33"/>
        <v>1</v>
      </c>
      <c r="J61" s="21">
        <f t="shared" si="33"/>
        <v>1</v>
      </c>
      <c r="K61" s="21">
        <f t="shared" si="33"/>
        <v>1</v>
      </c>
      <c r="L61" s="21">
        <f t="shared" si="33"/>
        <v>0</v>
      </c>
      <c r="M61" s="21">
        <f t="shared" si="33"/>
        <v>0</v>
      </c>
      <c r="N61" s="100">
        <f t="shared" si="19"/>
        <v>8</v>
      </c>
      <c r="O61" s="273"/>
    </row>
    <row r="62" spans="1:15" s="276" customFormat="1" ht="29.5" customHeight="1" thickBot="1" x14ac:dyDescent="0.4">
      <c r="A62" s="290" t="s">
        <v>140</v>
      </c>
      <c r="B62" s="142" t="s">
        <v>14</v>
      </c>
      <c r="C62" s="122" t="s">
        <v>101</v>
      </c>
      <c r="D62" s="166">
        <v>3</v>
      </c>
      <c r="E62" s="22">
        <v>3</v>
      </c>
      <c r="F62" s="22">
        <v>3</v>
      </c>
      <c r="G62" s="22">
        <v>3</v>
      </c>
      <c r="H62" s="22">
        <v>3</v>
      </c>
      <c r="I62" s="22">
        <v>3</v>
      </c>
      <c r="J62" s="22">
        <v>3</v>
      </c>
      <c r="K62" s="22">
        <v>3</v>
      </c>
      <c r="L62" s="22">
        <v>3</v>
      </c>
      <c r="M62" s="22">
        <v>3</v>
      </c>
      <c r="N62" s="100">
        <f t="shared" si="19"/>
        <v>30</v>
      </c>
      <c r="O62" s="275"/>
    </row>
    <row r="63" spans="1:15" s="266" customFormat="1" ht="21" customHeight="1" thickBot="1" x14ac:dyDescent="0.4">
      <c r="A63" s="323"/>
      <c r="B63" s="300" t="s">
        <v>109</v>
      </c>
      <c r="C63" s="119" t="s">
        <v>32</v>
      </c>
      <c r="D63" s="304">
        <v>7.5</v>
      </c>
      <c r="E63" s="305">
        <v>7.5</v>
      </c>
      <c r="F63" s="305">
        <v>9.5</v>
      </c>
      <c r="G63" s="305">
        <v>9.5</v>
      </c>
      <c r="H63" s="305">
        <v>9.5</v>
      </c>
      <c r="I63" s="305">
        <v>6.5</v>
      </c>
      <c r="J63" s="305">
        <v>6.5</v>
      </c>
      <c r="K63" s="305">
        <v>6.5</v>
      </c>
      <c r="L63" s="305">
        <v>6.5</v>
      </c>
      <c r="M63" s="305">
        <v>6.5</v>
      </c>
      <c r="N63" s="100">
        <f t="shared" si="19"/>
        <v>76</v>
      </c>
      <c r="O63" s="265"/>
    </row>
    <row r="64" spans="1:15" s="268" customFormat="1" ht="21" customHeight="1" thickBot="1" x14ac:dyDescent="0.4">
      <c r="A64" s="322"/>
      <c r="B64" s="301" t="s">
        <v>107</v>
      </c>
      <c r="C64" s="120"/>
      <c r="D64" s="306">
        <f t="shared" ref="D64:M64" si="34">D10+D13+D16+D19+D22+D25+D29+D33+D36+D40+D44+D47+D51+D54+D57+D60</f>
        <v>5.5</v>
      </c>
      <c r="E64" s="307">
        <f t="shared" si="34"/>
        <v>5.5</v>
      </c>
      <c r="F64" s="307">
        <f t="shared" si="34"/>
        <v>7.5</v>
      </c>
      <c r="G64" s="307">
        <f t="shared" si="34"/>
        <v>7.5</v>
      </c>
      <c r="H64" s="307">
        <f t="shared" si="34"/>
        <v>7.5</v>
      </c>
      <c r="I64" s="307">
        <f t="shared" si="34"/>
        <v>5.5</v>
      </c>
      <c r="J64" s="307">
        <f t="shared" si="34"/>
        <v>5.5</v>
      </c>
      <c r="K64" s="307">
        <f t="shared" si="34"/>
        <v>5.5</v>
      </c>
      <c r="L64" s="307">
        <f t="shared" si="34"/>
        <v>5.5</v>
      </c>
      <c r="M64" s="307">
        <f t="shared" si="34"/>
        <v>4.5</v>
      </c>
      <c r="N64" s="100">
        <f t="shared" si="19"/>
        <v>60</v>
      </c>
      <c r="O64" s="267">
        <f>SUM(D64:N64)</f>
        <v>120</v>
      </c>
    </row>
    <row r="65" spans="1:15" s="274" customFormat="1" ht="21" customHeight="1" thickBot="1" x14ac:dyDescent="0.4">
      <c r="A65" s="324"/>
      <c r="B65" s="302" t="s">
        <v>108</v>
      </c>
      <c r="C65" s="121"/>
      <c r="D65" s="308">
        <f t="shared" ref="D65" si="35">D63-D64</f>
        <v>2</v>
      </c>
      <c r="E65" s="309">
        <f t="shared" ref="E65:M65" si="36">E63-E64</f>
        <v>2</v>
      </c>
      <c r="F65" s="309">
        <f t="shared" si="36"/>
        <v>2</v>
      </c>
      <c r="G65" s="309">
        <f t="shared" si="36"/>
        <v>2</v>
      </c>
      <c r="H65" s="309">
        <f t="shared" si="36"/>
        <v>2</v>
      </c>
      <c r="I65" s="309">
        <f t="shared" si="36"/>
        <v>1</v>
      </c>
      <c r="J65" s="309">
        <f t="shared" si="36"/>
        <v>1</v>
      </c>
      <c r="K65" s="309">
        <f t="shared" si="36"/>
        <v>1</v>
      </c>
      <c r="L65" s="309">
        <f t="shared" si="36"/>
        <v>1</v>
      </c>
      <c r="M65" s="309">
        <f t="shared" si="36"/>
        <v>2</v>
      </c>
      <c r="N65" s="100">
        <f t="shared" si="19"/>
        <v>16</v>
      </c>
      <c r="O65" s="273"/>
    </row>
    <row r="66" spans="1:15" s="266" customFormat="1" ht="21" customHeight="1" thickBot="1" x14ac:dyDescent="0.4">
      <c r="A66" s="291"/>
      <c r="B66" s="329" t="s">
        <v>25</v>
      </c>
      <c r="C66" s="124"/>
      <c r="D66" s="304">
        <v>28</v>
      </c>
      <c r="E66" s="305">
        <v>28</v>
      </c>
      <c r="F66" s="305">
        <v>31</v>
      </c>
      <c r="G66" s="305">
        <v>31</v>
      </c>
      <c r="H66" s="305">
        <v>31</v>
      </c>
      <c r="I66" s="305">
        <v>32</v>
      </c>
      <c r="J66" s="305">
        <v>32</v>
      </c>
      <c r="K66" s="305">
        <v>32</v>
      </c>
      <c r="L66" s="305">
        <v>33</v>
      </c>
      <c r="M66" s="305">
        <v>33</v>
      </c>
      <c r="N66" s="100">
        <f t="shared" si="19"/>
        <v>311</v>
      </c>
      <c r="O66" s="265"/>
    </row>
    <row r="67" spans="1:15" s="262" customFormat="1" ht="21" customHeight="1" thickBot="1" x14ac:dyDescent="0.4">
      <c r="A67" s="292"/>
      <c r="B67" s="330"/>
      <c r="C67" s="117"/>
      <c r="D67" s="310">
        <f t="shared" ref="D67" si="37">D68+D64-3-D66</f>
        <v>-2</v>
      </c>
      <c r="E67" s="311">
        <f t="shared" ref="E67:M67" si="38">E68+E64-3-E66</f>
        <v>-2</v>
      </c>
      <c r="F67" s="311">
        <f t="shared" si="38"/>
        <v>-2</v>
      </c>
      <c r="G67" s="311">
        <f t="shared" si="38"/>
        <v>-2</v>
      </c>
      <c r="H67" s="311">
        <f t="shared" si="38"/>
        <v>-2</v>
      </c>
      <c r="I67" s="311">
        <f t="shared" si="38"/>
        <v>-1</v>
      </c>
      <c r="J67" s="311">
        <f t="shared" si="38"/>
        <v>-1</v>
      </c>
      <c r="K67" s="311">
        <f t="shared" si="38"/>
        <v>-1</v>
      </c>
      <c r="L67" s="311">
        <f t="shared" si="38"/>
        <v>-1</v>
      </c>
      <c r="M67" s="311">
        <f t="shared" si="38"/>
        <v>-2</v>
      </c>
      <c r="N67" s="100">
        <f t="shared" si="19"/>
        <v>-16</v>
      </c>
      <c r="O67" s="261"/>
    </row>
    <row r="68" spans="1:15" s="289" customFormat="1" ht="21" customHeight="1" thickBot="1" x14ac:dyDescent="0.4">
      <c r="A68" s="293"/>
      <c r="B68" s="303" t="s">
        <v>37</v>
      </c>
      <c r="C68" s="122"/>
      <c r="D68" s="312">
        <f t="shared" ref="D68:M68" si="39">D8+D9+D12+D15+D18+D21+D24+D27+D28+D31+D32+D35+D38+D39+D42+D43+D46+D49+D50+D53+D56+D59+D62</f>
        <v>23.5</v>
      </c>
      <c r="E68" s="313">
        <f t="shared" si="39"/>
        <v>23.5</v>
      </c>
      <c r="F68" s="313">
        <f t="shared" si="39"/>
        <v>24.5</v>
      </c>
      <c r="G68" s="313">
        <f t="shared" si="39"/>
        <v>24.5</v>
      </c>
      <c r="H68" s="313">
        <f t="shared" si="39"/>
        <v>24.5</v>
      </c>
      <c r="I68" s="313">
        <f t="shared" si="39"/>
        <v>28.5</v>
      </c>
      <c r="J68" s="313">
        <f t="shared" si="39"/>
        <v>28.5</v>
      </c>
      <c r="K68" s="313">
        <f t="shared" si="39"/>
        <v>28.5</v>
      </c>
      <c r="L68" s="313">
        <f t="shared" si="39"/>
        <v>29.5</v>
      </c>
      <c r="M68" s="313">
        <f t="shared" si="39"/>
        <v>29.5</v>
      </c>
      <c r="N68" s="100">
        <f t="shared" si="19"/>
        <v>265</v>
      </c>
      <c r="O68" s="294"/>
    </row>
    <row r="69" spans="1:15" s="289" customFormat="1" ht="21" customHeight="1" thickBot="1" x14ac:dyDescent="0.4">
      <c r="A69" s="293"/>
      <c r="B69" s="303" t="s">
        <v>40</v>
      </c>
      <c r="C69" s="122"/>
      <c r="D69" s="314">
        <f t="shared" ref="D69" si="40">D64+D68</f>
        <v>29</v>
      </c>
      <c r="E69" s="315">
        <f t="shared" ref="E69:M69" si="41">E64+E68</f>
        <v>29</v>
      </c>
      <c r="F69" s="315">
        <f t="shared" si="41"/>
        <v>32</v>
      </c>
      <c r="G69" s="315">
        <f t="shared" si="41"/>
        <v>32</v>
      </c>
      <c r="H69" s="315">
        <f t="shared" si="41"/>
        <v>32</v>
      </c>
      <c r="I69" s="315">
        <f t="shared" si="41"/>
        <v>34</v>
      </c>
      <c r="J69" s="315">
        <f t="shared" si="41"/>
        <v>34</v>
      </c>
      <c r="K69" s="315">
        <f t="shared" si="41"/>
        <v>34</v>
      </c>
      <c r="L69" s="315">
        <f t="shared" si="41"/>
        <v>35</v>
      </c>
      <c r="M69" s="315">
        <f t="shared" si="41"/>
        <v>34</v>
      </c>
      <c r="N69" s="100">
        <f t="shared" si="19"/>
        <v>325</v>
      </c>
      <c r="O69" s="294"/>
    </row>
    <row r="70" spans="1:15" s="289" customFormat="1" ht="21" customHeight="1" thickBot="1" x14ac:dyDescent="0.4">
      <c r="A70" s="293"/>
      <c r="B70" s="303" t="s">
        <v>32</v>
      </c>
      <c r="C70" s="122"/>
      <c r="D70" s="314">
        <f t="shared" ref="D70" si="42">D64+D65+D68</f>
        <v>31</v>
      </c>
      <c r="E70" s="315">
        <f t="shared" ref="E70:M70" si="43">E64+E65+E68</f>
        <v>31</v>
      </c>
      <c r="F70" s="315">
        <f t="shared" si="43"/>
        <v>34</v>
      </c>
      <c r="G70" s="315">
        <f t="shared" si="43"/>
        <v>34</v>
      </c>
      <c r="H70" s="315">
        <f t="shared" si="43"/>
        <v>34</v>
      </c>
      <c r="I70" s="315">
        <f t="shared" si="43"/>
        <v>35</v>
      </c>
      <c r="J70" s="315">
        <f t="shared" si="43"/>
        <v>35</v>
      </c>
      <c r="K70" s="315">
        <f t="shared" si="43"/>
        <v>35</v>
      </c>
      <c r="L70" s="315">
        <f t="shared" si="43"/>
        <v>36</v>
      </c>
      <c r="M70" s="315">
        <f t="shared" si="43"/>
        <v>36</v>
      </c>
      <c r="N70" s="100">
        <f t="shared" si="19"/>
        <v>341</v>
      </c>
      <c r="O70" s="294"/>
    </row>
    <row r="71" spans="1:15" s="289" customFormat="1" ht="21" customHeight="1" thickBot="1" x14ac:dyDescent="0.4">
      <c r="A71" s="293"/>
      <c r="B71" s="303" t="s">
        <v>26</v>
      </c>
      <c r="C71" s="122"/>
      <c r="D71" s="314">
        <v>31</v>
      </c>
      <c r="E71" s="315">
        <v>31</v>
      </c>
      <c r="F71" s="315">
        <v>34</v>
      </c>
      <c r="G71" s="315">
        <v>34</v>
      </c>
      <c r="H71" s="315">
        <v>34</v>
      </c>
      <c r="I71" s="315">
        <v>35</v>
      </c>
      <c r="J71" s="315">
        <v>35</v>
      </c>
      <c r="K71" s="315">
        <v>35</v>
      </c>
      <c r="L71" s="315">
        <v>36</v>
      </c>
      <c r="M71" s="315">
        <v>36</v>
      </c>
      <c r="N71" s="100">
        <f t="shared" si="19"/>
        <v>341</v>
      </c>
      <c r="O71" s="294"/>
    </row>
    <row r="72" spans="1:15" s="289" customFormat="1" ht="21" customHeight="1" thickBot="1" x14ac:dyDescent="0.4">
      <c r="A72" s="293"/>
      <c r="B72" s="303" t="s">
        <v>129</v>
      </c>
      <c r="C72" s="122"/>
      <c r="D72" s="314">
        <f>D69-3</f>
        <v>26</v>
      </c>
      <c r="E72" s="314">
        <f t="shared" ref="E72:M72" si="44">E69-3</f>
        <v>26</v>
      </c>
      <c r="F72" s="314">
        <f t="shared" si="44"/>
        <v>29</v>
      </c>
      <c r="G72" s="314">
        <f t="shared" si="44"/>
        <v>29</v>
      </c>
      <c r="H72" s="314">
        <f t="shared" si="44"/>
        <v>29</v>
      </c>
      <c r="I72" s="314">
        <f t="shared" si="44"/>
        <v>31</v>
      </c>
      <c r="J72" s="314">
        <f t="shared" si="44"/>
        <v>31</v>
      </c>
      <c r="K72" s="314">
        <f t="shared" si="44"/>
        <v>31</v>
      </c>
      <c r="L72" s="314">
        <f t="shared" si="44"/>
        <v>32</v>
      </c>
      <c r="M72" s="314">
        <f t="shared" si="44"/>
        <v>31</v>
      </c>
      <c r="N72" s="14">
        <f>N69-33</f>
        <v>292</v>
      </c>
      <c r="O72" s="294"/>
    </row>
    <row r="73" spans="1:15" s="288" customFormat="1" ht="15.75" customHeight="1" thickBot="1" x14ac:dyDescent="0.4">
      <c r="A73" s="295"/>
      <c r="B73" s="331" t="s">
        <v>27</v>
      </c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287"/>
    </row>
    <row r="74" spans="1:15" s="298" customFormat="1" ht="21" customHeight="1" thickBot="1" x14ac:dyDescent="0.4">
      <c r="A74" s="296"/>
      <c r="B74" s="191" t="s">
        <v>28</v>
      </c>
      <c r="C74" s="120"/>
      <c r="D74" s="316"/>
      <c r="E74" s="317"/>
      <c r="F74" s="317"/>
      <c r="G74" s="317">
        <v>4</v>
      </c>
      <c r="H74" s="317"/>
      <c r="I74" s="317">
        <v>3</v>
      </c>
      <c r="J74" s="317">
        <v>3</v>
      </c>
      <c r="K74" s="317">
        <v>3</v>
      </c>
      <c r="L74" s="317">
        <v>3</v>
      </c>
      <c r="M74" s="317">
        <v>3</v>
      </c>
      <c r="N74" s="9">
        <f t="shared" ref="N74:N80" si="45">SUM(D74:M74)</f>
        <v>19</v>
      </c>
      <c r="O74" s="297"/>
    </row>
    <row r="75" spans="1:15" s="298" customFormat="1" ht="21" customHeight="1" thickBot="1" x14ac:dyDescent="0.4">
      <c r="A75" s="296"/>
      <c r="B75" s="191" t="s">
        <v>12</v>
      </c>
      <c r="C75" s="120"/>
      <c r="D75" s="316">
        <v>1.5</v>
      </c>
      <c r="E75" s="317">
        <v>1.5</v>
      </c>
      <c r="F75" s="317">
        <v>1</v>
      </c>
      <c r="G75" s="317">
        <v>1.5</v>
      </c>
      <c r="H75" s="317">
        <v>1.5</v>
      </c>
      <c r="I75" s="317">
        <v>1</v>
      </c>
      <c r="J75" s="317">
        <v>1</v>
      </c>
      <c r="K75" s="317">
        <v>1</v>
      </c>
      <c r="L75" s="317">
        <v>2</v>
      </c>
      <c r="M75" s="317">
        <v>2</v>
      </c>
      <c r="N75" s="9">
        <f t="shared" si="45"/>
        <v>14</v>
      </c>
      <c r="O75" s="297"/>
    </row>
    <row r="76" spans="1:15" s="298" customFormat="1" ht="21" customHeight="1" thickBot="1" x14ac:dyDescent="0.4">
      <c r="A76" s="296"/>
      <c r="B76" s="191" t="s">
        <v>3</v>
      </c>
      <c r="C76" s="120"/>
      <c r="D76" s="316"/>
      <c r="E76" s="317"/>
      <c r="F76" s="317"/>
      <c r="G76" s="317">
        <v>4</v>
      </c>
      <c r="H76" s="317"/>
      <c r="I76" s="317">
        <v>4</v>
      </c>
      <c r="J76" s="317">
        <v>4</v>
      </c>
      <c r="K76" s="317">
        <v>4</v>
      </c>
      <c r="L76" s="317">
        <v>4</v>
      </c>
      <c r="M76" s="317">
        <v>3</v>
      </c>
      <c r="N76" s="9">
        <f t="shared" si="45"/>
        <v>23</v>
      </c>
      <c r="O76" s="297"/>
    </row>
    <row r="77" spans="1:15" s="298" customFormat="1" ht="21" customHeight="1" thickBot="1" x14ac:dyDescent="0.4">
      <c r="A77" s="296"/>
      <c r="B77" s="191" t="s">
        <v>4</v>
      </c>
      <c r="C77" s="120"/>
      <c r="D77" s="316"/>
      <c r="E77" s="317"/>
      <c r="F77" s="317"/>
      <c r="G77" s="317"/>
      <c r="H77" s="317"/>
      <c r="I77" s="317">
        <v>2</v>
      </c>
      <c r="J77" s="317"/>
      <c r="K77" s="317"/>
      <c r="L77" s="317">
        <v>2</v>
      </c>
      <c r="M77" s="317"/>
      <c r="N77" s="9">
        <f t="shared" si="45"/>
        <v>4</v>
      </c>
      <c r="O77" s="297"/>
    </row>
    <row r="78" spans="1:15" s="298" customFormat="1" ht="21" customHeight="1" thickBot="1" x14ac:dyDescent="0.4">
      <c r="A78" s="296"/>
      <c r="B78" s="191" t="s">
        <v>29</v>
      </c>
      <c r="C78" s="120"/>
      <c r="D78" s="316"/>
      <c r="E78" s="317"/>
      <c r="F78" s="317"/>
      <c r="G78" s="317">
        <v>2</v>
      </c>
      <c r="H78" s="317"/>
      <c r="I78" s="317">
        <v>1</v>
      </c>
      <c r="J78" s="317">
        <v>1</v>
      </c>
      <c r="K78" s="317">
        <v>1</v>
      </c>
      <c r="L78" s="317">
        <v>1</v>
      </c>
      <c r="M78" s="317">
        <v>1</v>
      </c>
      <c r="N78" s="9">
        <f t="shared" si="45"/>
        <v>7</v>
      </c>
      <c r="O78" s="297"/>
    </row>
    <row r="79" spans="1:15" s="298" customFormat="1" ht="21" customHeight="1" thickBot="1" x14ac:dyDescent="0.4">
      <c r="A79" s="296"/>
      <c r="B79" s="191" t="s">
        <v>30</v>
      </c>
      <c r="C79" s="120"/>
      <c r="D79" s="316">
        <f t="shared" ref="D79" si="46">D74+D75+D76+D77+D78</f>
        <v>1.5</v>
      </c>
      <c r="E79" s="317">
        <f t="shared" ref="E79:L79" si="47">E74+E75+E76+E77+E78</f>
        <v>1.5</v>
      </c>
      <c r="F79" s="317">
        <f t="shared" si="47"/>
        <v>1</v>
      </c>
      <c r="G79" s="317">
        <f t="shared" si="47"/>
        <v>11.5</v>
      </c>
      <c r="H79" s="317">
        <f t="shared" si="47"/>
        <v>1.5</v>
      </c>
      <c r="I79" s="317">
        <f t="shared" si="47"/>
        <v>11</v>
      </c>
      <c r="J79" s="317">
        <f t="shared" si="47"/>
        <v>9</v>
      </c>
      <c r="K79" s="317">
        <f t="shared" si="47"/>
        <v>9</v>
      </c>
      <c r="L79" s="317">
        <f t="shared" si="47"/>
        <v>12</v>
      </c>
      <c r="M79" s="317">
        <f t="shared" ref="M79" si="48">M74+M75+M76+M77+M78</f>
        <v>9</v>
      </c>
      <c r="N79" s="9">
        <f t="shared" si="45"/>
        <v>67</v>
      </c>
      <c r="O79" s="297"/>
    </row>
    <row r="80" spans="1:15" s="298" customFormat="1" ht="21" customHeight="1" x14ac:dyDescent="0.35">
      <c r="A80" s="296"/>
      <c r="B80" s="191" t="s">
        <v>31</v>
      </c>
      <c r="C80" s="120"/>
      <c r="D80" s="316">
        <f t="shared" ref="D80" si="49">D71+D79</f>
        <v>32.5</v>
      </c>
      <c r="E80" s="317">
        <f t="shared" ref="E80:M80" si="50">E71+E79</f>
        <v>32.5</v>
      </c>
      <c r="F80" s="317">
        <f t="shared" si="50"/>
        <v>35</v>
      </c>
      <c r="G80" s="317">
        <f t="shared" si="50"/>
        <v>45.5</v>
      </c>
      <c r="H80" s="317">
        <f t="shared" si="50"/>
        <v>35.5</v>
      </c>
      <c r="I80" s="317">
        <f t="shared" si="50"/>
        <v>46</v>
      </c>
      <c r="J80" s="317">
        <f t="shared" si="50"/>
        <v>44</v>
      </c>
      <c r="K80" s="317">
        <f t="shared" si="50"/>
        <v>44</v>
      </c>
      <c r="L80" s="317">
        <f t="shared" si="50"/>
        <v>48</v>
      </c>
      <c r="M80" s="317">
        <f t="shared" si="50"/>
        <v>45</v>
      </c>
      <c r="N80" s="9">
        <f t="shared" si="45"/>
        <v>408</v>
      </c>
      <c r="O80" s="297"/>
    </row>
    <row r="81" spans="1:15" s="262" customFormat="1" ht="21" customHeight="1" x14ac:dyDescent="0.35">
      <c r="A81" s="299"/>
      <c r="B81" s="35"/>
      <c r="C81" s="117"/>
      <c r="D81" s="159" t="s">
        <v>15</v>
      </c>
      <c r="E81" s="6" t="s">
        <v>16</v>
      </c>
      <c r="F81" s="6" t="s">
        <v>17</v>
      </c>
      <c r="G81" s="37" t="s">
        <v>18</v>
      </c>
      <c r="H81" s="6" t="s">
        <v>19</v>
      </c>
      <c r="I81" s="37" t="s">
        <v>20</v>
      </c>
      <c r="J81" s="6" t="s">
        <v>21</v>
      </c>
      <c r="K81" s="37" t="s">
        <v>22</v>
      </c>
      <c r="L81" s="37" t="s">
        <v>23</v>
      </c>
      <c r="M81" s="37" t="s">
        <v>24</v>
      </c>
      <c r="N81" s="6" t="s">
        <v>32</v>
      </c>
      <c r="O81" s="261"/>
    </row>
    <row r="82" spans="1:15" s="298" customFormat="1" ht="21" customHeight="1" x14ac:dyDescent="0.35">
      <c r="A82" s="296"/>
      <c r="B82" s="190"/>
      <c r="C82" s="120"/>
      <c r="D82" s="175"/>
      <c r="E82" s="12"/>
      <c r="F82" s="12"/>
      <c r="G82" s="12"/>
      <c r="H82" s="12"/>
      <c r="I82" s="12"/>
      <c r="J82" s="12"/>
      <c r="K82" s="12"/>
      <c r="L82" s="12"/>
      <c r="M82" s="12"/>
      <c r="N82" s="12">
        <f>N71+N79</f>
        <v>408</v>
      </c>
      <c r="O82" s="297"/>
    </row>
  </sheetData>
  <mergeCells count="32">
    <mergeCell ref="K2:N2"/>
    <mergeCell ref="B21:B23"/>
    <mergeCell ref="A5:N5"/>
    <mergeCell ref="B9:B11"/>
    <mergeCell ref="B12:B14"/>
    <mergeCell ref="B15:B17"/>
    <mergeCell ref="B18:B20"/>
    <mergeCell ref="A6:A7"/>
    <mergeCell ref="B6:B7"/>
    <mergeCell ref="K4:N4"/>
    <mergeCell ref="B59:B61"/>
    <mergeCell ref="B66:B67"/>
    <mergeCell ref="B73:N73"/>
    <mergeCell ref="A8:A20"/>
    <mergeCell ref="B43:B45"/>
    <mergeCell ref="B46:B48"/>
    <mergeCell ref="B50:B52"/>
    <mergeCell ref="B53:B55"/>
    <mergeCell ref="B56:B58"/>
    <mergeCell ref="B24:B26"/>
    <mergeCell ref="B39:B41"/>
    <mergeCell ref="B35:B37"/>
    <mergeCell ref="A21:A26"/>
    <mergeCell ref="A27:A38"/>
    <mergeCell ref="B28:B30"/>
    <mergeCell ref="B32:B34"/>
    <mergeCell ref="A43:A49"/>
    <mergeCell ref="A63:A65"/>
    <mergeCell ref="A39:A42"/>
    <mergeCell ref="A50:A52"/>
    <mergeCell ref="A53:A55"/>
    <mergeCell ref="A56:A6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7" orientation="portrait" r:id="rId1"/>
  <colBreaks count="1" manualBreakCount="1">
    <brk id="14" max="70" man="1"/>
  </colBreaks>
  <ignoredErrors>
    <ignoredError sqref="E11 H11:I11 F11:G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view="pageBreakPreview" topLeftCell="A7" zoomScale="60" zoomScaleNormal="100" workbookViewId="0">
      <selection activeCell="B32" sqref="B32"/>
    </sheetView>
  </sheetViews>
  <sheetFormatPr defaultColWidth="7.54296875" defaultRowHeight="15.5" x14ac:dyDescent="0.35"/>
  <cols>
    <col min="1" max="1" width="8.26953125" style="3" customWidth="1"/>
    <col min="2" max="2" width="40.54296875" style="188" customWidth="1"/>
    <col min="3" max="3" width="9" style="120" customWidth="1"/>
    <col min="4" max="4" width="9.1796875" style="140" customWidth="1"/>
    <col min="5" max="14" width="9.1796875" style="5" customWidth="1"/>
    <col min="15" max="15" width="7.54296875" style="1" hidden="1" customWidth="1"/>
    <col min="16" max="16384" width="7.54296875" style="2"/>
  </cols>
  <sheetData>
    <row r="1" spans="1:15" ht="62.25" customHeight="1" thickBot="1" x14ac:dyDescent="0.4">
      <c r="A1" s="357" t="s">
        <v>115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5" s="3" customFormat="1" ht="25.5" customHeight="1" x14ac:dyDescent="0.35">
      <c r="A2" s="150"/>
      <c r="B2" s="151"/>
      <c r="C2" s="152"/>
      <c r="D2" s="158" t="s">
        <v>33</v>
      </c>
      <c r="E2" s="153" t="s">
        <v>35</v>
      </c>
      <c r="F2" s="153" t="s">
        <v>33</v>
      </c>
      <c r="G2" s="153" t="s">
        <v>35</v>
      </c>
      <c r="H2" s="153" t="s">
        <v>35</v>
      </c>
      <c r="I2" s="153" t="s">
        <v>36</v>
      </c>
      <c r="J2" s="153" t="s">
        <v>35</v>
      </c>
      <c r="K2" s="153" t="s">
        <v>34</v>
      </c>
      <c r="L2" s="153" t="s">
        <v>36</v>
      </c>
      <c r="M2" s="153" t="s">
        <v>35</v>
      </c>
      <c r="N2" s="154"/>
      <c r="O2" s="4"/>
    </row>
    <row r="3" spans="1:15" s="185" customFormat="1" ht="21" customHeight="1" thickBot="1" x14ac:dyDescent="0.4">
      <c r="A3" s="212"/>
      <c r="B3" s="35"/>
      <c r="C3" s="117"/>
      <c r="D3" s="159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6" t="s">
        <v>32</v>
      </c>
      <c r="O3" s="7"/>
    </row>
    <row r="4" spans="1:15" s="107" customFormat="1" ht="33.65" customHeight="1" x14ac:dyDescent="0.35">
      <c r="A4" s="355" t="s">
        <v>116</v>
      </c>
      <c r="B4" s="200" t="s">
        <v>0</v>
      </c>
      <c r="C4" s="118"/>
      <c r="D4" s="160">
        <v>4</v>
      </c>
      <c r="E4" s="100">
        <v>4</v>
      </c>
      <c r="F4" s="100">
        <v>4</v>
      </c>
      <c r="G4" s="100">
        <v>4</v>
      </c>
      <c r="H4" s="100">
        <v>4</v>
      </c>
      <c r="I4" s="100">
        <v>3</v>
      </c>
      <c r="J4" s="100">
        <v>3</v>
      </c>
      <c r="K4" s="100">
        <v>3</v>
      </c>
      <c r="L4" s="100">
        <v>3</v>
      </c>
      <c r="M4" s="229">
        <v>3</v>
      </c>
      <c r="N4" s="245">
        <f>SUM(D4:M4)</f>
        <v>35</v>
      </c>
      <c r="O4" s="106"/>
    </row>
    <row r="5" spans="1:15" s="105" customFormat="1" ht="33.65" customHeight="1" thickBot="1" x14ac:dyDescent="0.4">
      <c r="A5" s="356"/>
      <c r="B5" s="195" t="s">
        <v>1</v>
      </c>
      <c r="C5" s="121"/>
      <c r="D5" s="163">
        <v>2</v>
      </c>
      <c r="E5" s="163">
        <v>2</v>
      </c>
      <c r="F5" s="163">
        <v>2</v>
      </c>
      <c r="G5" s="163">
        <v>2</v>
      </c>
      <c r="H5" s="163">
        <v>2</v>
      </c>
      <c r="I5" s="163">
        <v>2</v>
      </c>
      <c r="J5" s="163">
        <v>2</v>
      </c>
      <c r="K5" s="163">
        <v>2</v>
      </c>
      <c r="L5" s="163">
        <v>2</v>
      </c>
      <c r="M5" s="230">
        <v>2</v>
      </c>
      <c r="N5" s="246">
        <f>SUM(D5:M5)</f>
        <v>20</v>
      </c>
      <c r="O5" s="104"/>
    </row>
    <row r="6" spans="1:15" s="105" customFormat="1" ht="33.65" customHeight="1" thickBot="1" x14ac:dyDescent="0.4">
      <c r="A6" s="356"/>
      <c r="B6" s="189" t="s">
        <v>113</v>
      </c>
      <c r="C6" s="121"/>
      <c r="D6" s="163">
        <v>1</v>
      </c>
      <c r="E6" s="103">
        <v>1.5</v>
      </c>
      <c r="F6" s="103">
        <v>1</v>
      </c>
      <c r="G6" s="103">
        <v>1.5</v>
      </c>
      <c r="H6" s="103">
        <v>1.5</v>
      </c>
      <c r="I6" s="103">
        <v>1</v>
      </c>
      <c r="J6" s="103">
        <v>1</v>
      </c>
      <c r="K6" s="103">
        <v>1</v>
      </c>
      <c r="L6" s="103">
        <v>1</v>
      </c>
      <c r="M6" s="231">
        <v>1</v>
      </c>
      <c r="N6" s="246">
        <f>SUM(D6:M6)</f>
        <v>11.5</v>
      </c>
      <c r="O6" s="104"/>
    </row>
    <row r="7" spans="1:15" s="105" customFormat="1" ht="33.65" customHeight="1" thickBot="1" x14ac:dyDescent="0.4">
      <c r="A7" s="356"/>
      <c r="B7" s="189" t="s">
        <v>52</v>
      </c>
      <c r="C7" s="121"/>
      <c r="D7" s="163">
        <v>4</v>
      </c>
      <c r="E7" s="163">
        <v>4</v>
      </c>
      <c r="F7" s="163">
        <v>4</v>
      </c>
      <c r="G7" s="163">
        <v>4</v>
      </c>
      <c r="H7" s="163">
        <v>4</v>
      </c>
      <c r="I7" s="163">
        <v>4</v>
      </c>
      <c r="J7" s="163">
        <v>4</v>
      </c>
      <c r="K7" s="163">
        <v>4</v>
      </c>
      <c r="L7" s="163">
        <v>4</v>
      </c>
      <c r="M7" s="230">
        <v>4</v>
      </c>
      <c r="N7" s="246">
        <f>SUM(D7:M7)</f>
        <v>40</v>
      </c>
      <c r="O7" s="104"/>
    </row>
    <row r="8" spans="1:15" s="102" customFormat="1" ht="33.65" customHeight="1" thickBot="1" x14ac:dyDescent="0.4">
      <c r="A8" s="356"/>
      <c r="B8" s="189" t="s">
        <v>53</v>
      </c>
      <c r="C8" s="121"/>
      <c r="D8" s="164">
        <v>2</v>
      </c>
      <c r="E8" s="99">
        <v>0</v>
      </c>
      <c r="F8" s="99">
        <v>2</v>
      </c>
      <c r="G8" s="99">
        <v>0</v>
      </c>
      <c r="H8" s="99">
        <v>0</v>
      </c>
      <c r="I8" s="99">
        <v>2</v>
      </c>
      <c r="J8" s="99">
        <v>0</v>
      </c>
      <c r="K8" s="99">
        <v>0</v>
      </c>
      <c r="L8" s="99">
        <v>2</v>
      </c>
      <c r="M8" s="232">
        <v>0</v>
      </c>
      <c r="N8" s="246">
        <f>SUM(D8:M8)</f>
        <v>8</v>
      </c>
      <c r="O8" s="101"/>
    </row>
    <row r="9" spans="1:15" s="218" customFormat="1" ht="33.65" customHeight="1" thickBot="1" x14ac:dyDescent="0.4">
      <c r="A9" s="360"/>
      <c r="B9" s="202" t="s">
        <v>32</v>
      </c>
      <c r="C9" s="203"/>
      <c r="D9" s="216">
        <f>SUM(D4:D8)</f>
        <v>13</v>
      </c>
      <c r="E9" s="216">
        <f t="shared" ref="E9:N9" si="0">SUM(E4:E8)</f>
        <v>11.5</v>
      </c>
      <c r="F9" s="216">
        <f t="shared" si="0"/>
        <v>13</v>
      </c>
      <c r="G9" s="216">
        <f t="shared" si="0"/>
        <v>11.5</v>
      </c>
      <c r="H9" s="216">
        <f t="shared" si="0"/>
        <v>11.5</v>
      </c>
      <c r="I9" s="216">
        <f t="shared" si="0"/>
        <v>12</v>
      </c>
      <c r="J9" s="216">
        <f t="shared" si="0"/>
        <v>10</v>
      </c>
      <c r="K9" s="216">
        <f t="shared" si="0"/>
        <v>10</v>
      </c>
      <c r="L9" s="216">
        <f t="shared" si="0"/>
        <v>12</v>
      </c>
      <c r="M9" s="233">
        <f t="shared" si="0"/>
        <v>10</v>
      </c>
      <c r="N9" s="247">
        <f t="shared" si="0"/>
        <v>114.5</v>
      </c>
      <c r="O9" s="217"/>
    </row>
    <row r="10" spans="1:15" s="28" customFormat="1" ht="33.65" customHeight="1" thickBot="1" x14ac:dyDescent="0.4">
      <c r="A10" s="355" t="s">
        <v>117</v>
      </c>
      <c r="B10" s="142" t="s">
        <v>71</v>
      </c>
      <c r="C10" s="122"/>
      <c r="D10" s="166">
        <v>4</v>
      </c>
      <c r="E10" s="22">
        <v>5</v>
      </c>
      <c r="F10" s="22">
        <v>5</v>
      </c>
      <c r="G10" s="22">
        <v>5</v>
      </c>
      <c r="H10" s="22">
        <v>5</v>
      </c>
      <c r="I10" s="22">
        <v>2.5</v>
      </c>
      <c r="J10" s="22">
        <v>4</v>
      </c>
      <c r="K10" s="22">
        <v>4</v>
      </c>
      <c r="L10" s="22">
        <v>2.5</v>
      </c>
      <c r="M10" s="234">
        <v>3</v>
      </c>
      <c r="N10" s="246">
        <f>SUM(D10:M10)</f>
        <v>40</v>
      </c>
      <c r="O10" s="27"/>
    </row>
    <row r="11" spans="1:15" s="26" customFormat="1" ht="33.65" customHeight="1" thickBot="1" x14ac:dyDescent="0.4">
      <c r="A11" s="356"/>
      <c r="B11" s="189" t="s">
        <v>5</v>
      </c>
      <c r="C11" s="121"/>
      <c r="D11" s="165"/>
      <c r="E11" s="21"/>
      <c r="F11" s="21"/>
      <c r="G11" s="21"/>
      <c r="H11" s="21"/>
      <c r="I11" s="21">
        <v>1.5</v>
      </c>
      <c r="J11" s="21">
        <v>2</v>
      </c>
      <c r="K11" s="21">
        <v>2</v>
      </c>
      <c r="L11" s="21">
        <v>1.5</v>
      </c>
      <c r="M11" s="235">
        <v>2</v>
      </c>
      <c r="N11" s="246">
        <f>SUM(D11:M11)</f>
        <v>9</v>
      </c>
      <c r="O11" s="25"/>
    </row>
    <row r="12" spans="1:15" s="208" customFormat="1" ht="33.65" customHeight="1" thickBot="1" x14ac:dyDescent="0.4">
      <c r="A12" s="360"/>
      <c r="B12" s="204" t="s">
        <v>32</v>
      </c>
      <c r="C12" s="205"/>
      <c r="D12" s="206">
        <f>SUM(D10:D11)</f>
        <v>4</v>
      </c>
      <c r="E12" s="206">
        <f t="shared" ref="E12:N12" si="1">SUM(E10:E11)</f>
        <v>5</v>
      </c>
      <c r="F12" s="206">
        <f t="shared" si="1"/>
        <v>5</v>
      </c>
      <c r="G12" s="206">
        <f t="shared" si="1"/>
        <v>5</v>
      </c>
      <c r="H12" s="206">
        <f t="shared" si="1"/>
        <v>5</v>
      </c>
      <c r="I12" s="206">
        <f t="shared" si="1"/>
        <v>4</v>
      </c>
      <c r="J12" s="206">
        <f t="shared" si="1"/>
        <v>6</v>
      </c>
      <c r="K12" s="206">
        <f t="shared" si="1"/>
        <v>6</v>
      </c>
      <c r="L12" s="206">
        <f t="shared" si="1"/>
        <v>4</v>
      </c>
      <c r="M12" s="236">
        <f t="shared" si="1"/>
        <v>5</v>
      </c>
      <c r="N12" s="248">
        <f t="shared" si="1"/>
        <v>49</v>
      </c>
      <c r="O12" s="207"/>
    </row>
    <row r="13" spans="1:15" s="28" customFormat="1" ht="33.65" customHeight="1" thickBot="1" x14ac:dyDescent="0.4">
      <c r="A13" s="355" t="s">
        <v>118</v>
      </c>
      <c r="B13" s="142" t="s">
        <v>6</v>
      </c>
      <c r="C13" s="122"/>
      <c r="D13" s="166"/>
      <c r="E13" s="22"/>
      <c r="F13" s="22"/>
      <c r="G13" s="22"/>
      <c r="H13" s="22"/>
      <c r="I13" s="22">
        <v>2</v>
      </c>
      <c r="J13" s="22">
        <v>2</v>
      </c>
      <c r="K13" s="22">
        <v>2</v>
      </c>
      <c r="L13" s="22">
        <v>2</v>
      </c>
      <c r="M13" s="234">
        <v>2</v>
      </c>
      <c r="N13" s="246">
        <f t="shared" ref="N13:N18" si="2">SUM(D13:M13)</f>
        <v>10</v>
      </c>
      <c r="O13" s="27"/>
    </row>
    <row r="14" spans="1:15" s="30" customFormat="1" ht="33.65" customHeight="1" thickBot="1" x14ac:dyDescent="0.4">
      <c r="A14" s="356"/>
      <c r="B14" s="194" t="s">
        <v>7</v>
      </c>
      <c r="C14" s="121"/>
      <c r="D14" s="165"/>
      <c r="E14" s="21"/>
      <c r="F14" s="21">
        <v>2</v>
      </c>
      <c r="G14" s="21">
        <v>2</v>
      </c>
      <c r="H14" s="21">
        <v>2</v>
      </c>
      <c r="I14" s="21">
        <v>2</v>
      </c>
      <c r="J14" s="21">
        <v>2</v>
      </c>
      <c r="K14" s="21">
        <v>2</v>
      </c>
      <c r="L14" s="21">
        <v>2</v>
      </c>
      <c r="M14" s="235">
        <v>2</v>
      </c>
      <c r="N14" s="246">
        <f t="shared" si="2"/>
        <v>16</v>
      </c>
      <c r="O14" s="29"/>
    </row>
    <row r="15" spans="1:15" s="30" customFormat="1" ht="33.65" customHeight="1" x14ac:dyDescent="0.35">
      <c r="A15" s="356"/>
      <c r="B15" s="193" t="s">
        <v>8</v>
      </c>
      <c r="C15" s="123"/>
      <c r="D15" s="168"/>
      <c r="E15" s="23"/>
      <c r="F15" s="23"/>
      <c r="G15" s="23"/>
      <c r="H15" s="23"/>
      <c r="I15" s="23">
        <v>2</v>
      </c>
      <c r="J15" s="23">
        <v>2</v>
      </c>
      <c r="K15" s="23">
        <v>2</v>
      </c>
      <c r="L15" s="23">
        <v>2</v>
      </c>
      <c r="M15" s="237">
        <v>2</v>
      </c>
      <c r="N15" s="246">
        <f t="shared" si="2"/>
        <v>10</v>
      </c>
      <c r="O15" s="29"/>
    </row>
    <row r="16" spans="1:15" s="26" customFormat="1" ht="33.65" customHeight="1" thickBot="1" x14ac:dyDescent="0.4">
      <c r="A16" s="356"/>
      <c r="B16" s="201" t="s">
        <v>9</v>
      </c>
      <c r="C16" s="121"/>
      <c r="D16" s="165"/>
      <c r="E16" s="21"/>
      <c r="F16" s="21"/>
      <c r="G16" s="21"/>
      <c r="H16" s="21"/>
      <c r="I16" s="21">
        <v>1</v>
      </c>
      <c r="J16" s="21">
        <v>1</v>
      </c>
      <c r="K16" s="21">
        <v>1</v>
      </c>
      <c r="L16" s="21">
        <v>2</v>
      </c>
      <c r="M16" s="235">
        <v>2</v>
      </c>
      <c r="N16" s="246">
        <f t="shared" si="2"/>
        <v>7</v>
      </c>
      <c r="O16" s="25"/>
    </row>
    <row r="17" spans="1:15" s="26" customFormat="1" ht="33.65" customHeight="1" thickBot="1" x14ac:dyDescent="0.4">
      <c r="A17" s="356"/>
      <c r="B17" s="196" t="s">
        <v>147</v>
      </c>
      <c r="C17" s="121"/>
      <c r="D17" s="165">
        <v>2</v>
      </c>
      <c r="E17" s="165">
        <v>2</v>
      </c>
      <c r="F17" s="165">
        <v>2</v>
      </c>
      <c r="G17" s="165">
        <v>2</v>
      </c>
      <c r="H17" s="165">
        <v>2</v>
      </c>
      <c r="I17" s="21">
        <v>0</v>
      </c>
      <c r="J17" s="21">
        <v>0</v>
      </c>
      <c r="K17" s="21">
        <v>0</v>
      </c>
      <c r="L17" s="21">
        <v>0</v>
      </c>
      <c r="M17" s="235">
        <v>0</v>
      </c>
      <c r="N17" s="246">
        <f t="shared" si="2"/>
        <v>10</v>
      </c>
      <c r="O17" s="25"/>
    </row>
    <row r="18" spans="1:15" s="32" customFormat="1" ht="21.75" customHeight="1" thickBot="1" x14ac:dyDescent="0.4">
      <c r="A18" s="356"/>
      <c r="B18" s="192"/>
      <c r="C18" s="119"/>
      <c r="D18" s="170"/>
      <c r="E18" s="20"/>
      <c r="F18" s="20"/>
      <c r="G18" s="20"/>
      <c r="H18" s="20"/>
      <c r="I18" s="20"/>
      <c r="J18" s="20"/>
      <c r="K18" s="20"/>
      <c r="L18" s="20"/>
      <c r="M18" s="239"/>
      <c r="N18" s="246">
        <f t="shared" si="2"/>
        <v>0</v>
      </c>
      <c r="O18" s="31"/>
    </row>
    <row r="19" spans="1:15" s="208" customFormat="1" ht="33.65" customHeight="1" thickBot="1" x14ac:dyDescent="0.4">
      <c r="A19" s="215"/>
      <c r="B19" s="219" t="s">
        <v>32</v>
      </c>
      <c r="C19" s="205"/>
      <c r="D19" s="206">
        <f>SUM(D13:D18)</f>
        <v>2</v>
      </c>
      <c r="E19" s="206">
        <f t="shared" ref="E19:N19" si="3">SUM(E13:E18)</f>
        <v>2</v>
      </c>
      <c r="F19" s="206">
        <f t="shared" si="3"/>
        <v>4</v>
      </c>
      <c r="G19" s="206">
        <f t="shared" si="3"/>
        <v>4</v>
      </c>
      <c r="H19" s="206">
        <f t="shared" si="3"/>
        <v>4</v>
      </c>
      <c r="I19" s="206">
        <f t="shared" si="3"/>
        <v>7</v>
      </c>
      <c r="J19" s="206">
        <f t="shared" si="3"/>
        <v>7</v>
      </c>
      <c r="K19" s="206">
        <f t="shared" si="3"/>
        <v>7</v>
      </c>
      <c r="L19" s="206">
        <f t="shared" si="3"/>
        <v>8</v>
      </c>
      <c r="M19" s="206">
        <f t="shared" si="3"/>
        <v>8</v>
      </c>
      <c r="N19" s="206">
        <f t="shared" si="3"/>
        <v>53</v>
      </c>
      <c r="O19" s="207"/>
    </row>
    <row r="20" spans="1:15" s="30" customFormat="1" ht="33.65" customHeight="1" thickBot="1" x14ac:dyDescent="0.4">
      <c r="A20" s="355" t="s">
        <v>119</v>
      </c>
      <c r="B20" s="197" t="s">
        <v>146</v>
      </c>
      <c r="C20" s="122"/>
      <c r="D20" s="168">
        <v>1</v>
      </c>
      <c r="E20" s="23">
        <v>1.5</v>
      </c>
      <c r="F20" s="23">
        <v>1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3">
        <v>0.5</v>
      </c>
      <c r="M20" s="237">
        <v>0.5</v>
      </c>
      <c r="N20" s="246">
        <f>SUM(D20:M20)</f>
        <v>9.5</v>
      </c>
      <c r="O20" s="29"/>
    </row>
    <row r="21" spans="1:15" s="28" customFormat="1" ht="33.65" customHeight="1" thickBot="1" x14ac:dyDescent="0.4">
      <c r="A21" s="356"/>
      <c r="B21" s="36" t="s">
        <v>10</v>
      </c>
      <c r="C21" s="122"/>
      <c r="D21" s="166"/>
      <c r="E21" s="22"/>
      <c r="F21" s="22"/>
      <c r="G21" s="22"/>
      <c r="H21" s="22"/>
      <c r="I21" s="22"/>
      <c r="J21" s="22"/>
      <c r="K21" s="22"/>
      <c r="L21" s="22">
        <v>0.5</v>
      </c>
      <c r="M21" s="234">
        <v>0.5</v>
      </c>
      <c r="N21" s="246">
        <f>SUM(D21:M21)</f>
        <v>1</v>
      </c>
      <c r="O21" s="27"/>
    </row>
    <row r="22" spans="1:15" s="208" customFormat="1" ht="33.65" customHeight="1" thickBot="1" x14ac:dyDescent="0.4">
      <c r="A22" s="360"/>
      <c r="B22" s="224" t="s">
        <v>32</v>
      </c>
      <c r="C22" s="205"/>
      <c r="D22" s="206">
        <f>SUM(D20:D21)</f>
        <v>1</v>
      </c>
      <c r="E22" s="206">
        <f t="shared" ref="E22:N22" si="4">SUM(E20:E21)</f>
        <v>1.5</v>
      </c>
      <c r="F22" s="206">
        <f t="shared" si="4"/>
        <v>1</v>
      </c>
      <c r="G22" s="206">
        <f t="shared" si="4"/>
        <v>1</v>
      </c>
      <c r="H22" s="206">
        <f t="shared" si="4"/>
        <v>1</v>
      </c>
      <c r="I22" s="206">
        <f t="shared" si="4"/>
        <v>1</v>
      </c>
      <c r="J22" s="206">
        <f t="shared" si="4"/>
        <v>1</v>
      </c>
      <c r="K22" s="206">
        <f t="shared" si="4"/>
        <v>1</v>
      </c>
      <c r="L22" s="206">
        <f t="shared" si="4"/>
        <v>1</v>
      </c>
      <c r="M22" s="236">
        <f t="shared" si="4"/>
        <v>1</v>
      </c>
      <c r="N22" s="248">
        <f t="shared" si="4"/>
        <v>10.5</v>
      </c>
      <c r="O22" s="207"/>
    </row>
    <row r="23" spans="1:15" s="30" customFormat="1" ht="33.65" customHeight="1" thickBot="1" x14ac:dyDescent="0.4">
      <c r="A23" s="355" t="s">
        <v>120</v>
      </c>
      <c r="B23" s="198" t="s">
        <v>38</v>
      </c>
      <c r="C23" s="122"/>
      <c r="D23" s="168">
        <v>1.5</v>
      </c>
      <c r="E23" s="23">
        <v>1.5</v>
      </c>
      <c r="F23" s="23">
        <v>2</v>
      </c>
      <c r="G23" s="23">
        <v>2</v>
      </c>
      <c r="H23" s="23">
        <v>2</v>
      </c>
      <c r="I23" s="23">
        <v>1.5</v>
      </c>
      <c r="J23" s="23">
        <v>1.5</v>
      </c>
      <c r="K23" s="23">
        <v>1.5</v>
      </c>
      <c r="L23" s="23">
        <v>1.5</v>
      </c>
      <c r="M23" s="237">
        <v>1.5</v>
      </c>
      <c r="N23" s="246">
        <f>SUM(D23:M23)</f>
        <v>16.5</v>
      </c>
      <c r="O23" s="29"/>
    </row>
    <row r="24" spans="1:15" s="34" customFormat="1" ht="33.65" customHeight="1" thickBot="1" x14ac:dyDescent="0.4">
      <c r="A24" s="356"/>
      <c r="B24" s="189" t="s">
        <v>11</v>
      </c>
      <c r="C24" s="121"/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24">
        <v>1</v>
      </c>
      <c r="J24" s="24">
        <v>1</v>
      </c>
      <c r="K24" s="24">
        <v>1</v>
      </c>
      <c r="L24" s="24">
        <v>1</v>
      </c>
      <c r="M24" s="240">
        <v>1</v>
      </c>
      <c r="N24" s="246">
        <f>SUM(D24:M24)</f>
        <v>5</v>
      </c>
      <c r="O24" s="33"/>
    </row>
    <row r="25" spans="1:15" s="16" customFormat="1" ht="33.65" customHeight="1" thickBot="1" x14ac:dyDescent="0.4">
      <c r="A25" s="356"/>
      <c r="B25" s="142" t="s">
        <v>39</v>
      </c>
      <c r="C25" s="122"/>
      <c r="D25" s="250"/>
      <c r="E25" s="251"/>
      <c r="F25" s="251"/>
      <c r="G25" s="251"/>
      <c r="H25" s="251"/>
      <c r="I25" s="251">
        <v>0.5</v>
      </c>
      <c r="J25" s="251">
        <v>0.5</v>
      </c>
      <c r="K25" s="251">
        <v>0.5</v>
      </c>
      <c r="L25" s="251">
        <v>0.5</v>
      </c>
      <c r="M25" s="252">
        <v>0.5</v>
      </c>
      <c r="N25" s="246">
        <f>SUM(D25:M25)</f>
        <v>2.5</v>
      </c>
      <c r="O25" s="15"/>
    </row>
    <row r="26" spans="1:15" s="211" customFormat="1" ht="33.65" customHeight="1" thickBot="1" x14ac:dyDescent="0.4">
      <c r="A26" s="360"/>
      <c r="B26" s="204" t="s">
        <v>32</v>
      </c>
      <c r="C26" s="249"/>
      <c r="D26" s="244">
        <f>SUM(D23:D25)</f>
        <v>1.5</v>
      </c>
      <c r="E26" s="244">
        <f t="shared" ref="E26:N26" si="5">SUM(E23:E25)</f>
        <v>1.5</v>
      </c>
      <c r="F26" s="244">
        <f t="shared" si="5"/>
        <v>2</v>
      </c>
      <c r="G26" s="244">
        <f t="shared" si="5"/>
        <v>2</v>
      </c>
      <c r="H26" s="244">
        <f t="shared" si="5"/>
        <v>2</v>
      </c>
      <c r="I26" s="244">
        <f t="shared" si="5"/>
        <v>3</v>
      </c>
      <c r="J26" s="244">
        <f t="shared" si="5"/>
        <v>3</v>
      </c>
      <c r="K26" s="244">
        <f t="shared" si="5"/>
        <v>3</v>
      </c>
      <c r="L26" s="244">
        <f t="shared" si="5"/>
        <v>3</v>
      </c>
      <c r="M26" s="244">
        <f t="shared" si="5"/>
        <v>3</v>
      </c>
      <c r="N26" s="162">
        <f t="shared" si="5"/>
        <v>24</v>
      </c>
      <c r="O26" s="210"/>
    </row>
    <row r="27" spans="1:15" s="208" customFormat="1" ht="33.65" customHeight="1" thickBot="1" x14ac:dyDescent="0.4">
      <c r="A27" s="225" t="s">
        <v>121</v>
      </c>
      <c r="B27" s="226" t="s">
        <v>12</v>
      </c>
      <c r="C27" s="205"/>
      <c r="D27" s="206">
        <v>1.5</v>
      </c>
      <c r="E27" s="227">
        <v>1.5</v>
      </c>
      <c r="F27" s="227">
        <v>1</v>
      </c>
      <c r="G27" s="227">
        <v>1.5</v>
      </c>
      <c r="H27" s="227">
        <v>1.5</v>
      </c>
      <c r="I27" s="227">
        <v>1</v>
      </c>
      <c r="J27" s="227">
        <v>1</v>
      </c>
      <c r="K27" s="227">
        <v>1</v>
      </c>
      <c r="L27" s="227">
        <v>2</v>
      </c>
      <c r="M27" s="241">
        <v>2</v>
      </c>
      <c r="N27" s="247">
        <f>SUM(D27:M27)</f>
        <v>14</v>
      </c>
      <c r="O27" s="207"/>
    </row>
    <row r="28" spans="1:15" s="223" customFormat="1" ht="33.65" customHeight="1" thickBot="1" x14ac:dyDescent="0.4">
      <c r="A28" s="225" t="s">
        <v>122</v>
      </c>
      <c r="B28" s="226" t="s">
        <v>13</v>
      </c>
      <c r="C28" s="203"/>
      <c r="D28" s="228">
        <v>1</v>
      </c>
      <c r="E28" s="221">
        <v>1</v>
      </c>
      <c r="F28" s="221">
        <v>1</v>
      </c>
      <c r="G28" s="221">
        <v>2</v>
      </c>
      <c r="H28" s="221">
        <v>2</v>
      </c>
      <c r="I28" s="221">
        <v>1</v>
      </c>
      <c r="J28" s="221">
        <v>1</v>
      </c>
      <c r="K28" s="221">
        <v>1</v>
      </c>
      <c r="L28" s="221">
        <v>1</v>
      </c>
      <c r="M28" s="238">
        <v>1</v>
      </c>
      <c r="N28" s="247">
        <f>SUM(D28:M28)</f>
        <v>12</v>
      </c>
      <c r="O28" s="222"/>
    </row>
    <row r="29" spans="1:15" s="34" customFormat="1" ht="33.65" customHeight="1" thickBot="1" x14ac:dyDescent="0.4">
      <c r="A29" s="361" t="s">
        <v>123</v>
      </c>
      <c r="B29" s="198" t="s">
        <v>148</v>
      </c>
      <c r="C29" s="121"/>
      <c r="D29" s="171">
        <v>1</v>
      </c>
      <c r="E29" s="171">
        <v>1</v>
      </c>
      <c r="F29" s="171">
        <v>1</v>
      </c>
      <c r="G29" s="171">
        <v>1</v>
      </c>
      <c r="H29" s="171">
        <v>1</v>
      </c>
      <c r="I29" s="171">
        <v>1</v>
      </c>
      <c r="J29" s="171">
        <v>1</v>
      </c>
      <c r="K29" s="171">
        <v>1</v>
      </c>
      <c r="L29" s="171">
        <v>1</v>
      </c>
      <c r="M29" s="242">
        <v>1</v>
      </c>
      <c r="N29" s="246">
        <f>SUM(D29:M29)</f>
        <v>10</v>
      </c>
      <c r="O29" s="33"/>
    </row>
    <row r="30" spans="1:15" s="26" customFormat="1" ht="40.5" customHeight="1" thickBot="1" x14ac:dyDescent="0.4">
      <c r="A30" s="362"/>
      <c r="B30" s="199" t="s">
        <v>114</v>
      </c>
      <c r="C30" s="121"/>
      <c r="D30" s="165">
        <v>1</v>
      </c>
      <c r="E30" s="165">
        <v>1</v>
      </c>
      <c r="F30" s="165">
        <v>1</v>
      </c>
      <c r="G30" s="165">
        <v>1</v>
      </c>
      <c r="H30" s="165">
        <v>1</v>
      </c>
      <c r="I30" s="165">
        <v>1</v>
      </c>
      <c r="J30" s="165">
        <v>1</v>
      </c>
      <c r="K30" s="165">
        <v>1</v>
      </c>
      <c r="L30" s="21">
        <v>0</v>
      </c>
      <c r="M30" s="235">
        <v>0</v>
      </c>
      <c r="N30" s="246">
        <f>SUM(D30:M30)</f>
        <v>8</v>
      </c>
      <c r="O30" s="25"/>
    </row>
    <row r="31" spans="1:15" s="208" customFormat="1" ht="33.65" customHeight="1" thickBot="1" x14ac:dyDescent="0.4">
      <c r="A31" s="363"/>
      <c r="B31" s="209" t="s">
        <v>32</v>
      </c>
      <c r="C31" s="205"/>
      <c r="D31" s="206">
        <f>SUM(D29:D30)</f>
        <v>2</v>
      </c>
      <c r="E31" s="206">
        <f t="shared" ref="E31:N31" si="6">SUM(E29:E30)</f>
        <v>2</v>
      </c>
      <c r="F31" s="206">
        <f t="shared" si="6"/>
        <v>2</v>
      </c>
      <c r="G31" s="206">
        <f t="shared" si="6"/>
        <v>2</v>
      </c>
      <c r="H31" s="206">
        <f t="shared" si="6"/>
        <v>2</v>
      </c>
      <c r="I31" s="206">
        <f t="shared" si="6"/>
        <v>2</v>
      </c>
      <c r="J31" s="206">
        <f t="shared" si="6"/>
        <v>2</v>
      </c>
      <c r="K31" s="206">
        <f t="shared" si="6"/>
        <v>2</v>
      </c>
      <c r="L31" s="206">
        <f t="shared" si="6"/>
        <v>1</v>
      </c>
      <c r="M31" s="236">
        <f t="shared" si="6"/>
        <v>1</v>
      </c>
      <c r="N31" s="248">
        <f t="shared" si="6"/>
        <v>18</v>
      </c>
      <c r="O31" s="207"/>
    </row>
    <row r="32" spans="1:15" s="28" customFormat="1" ht="33.65" customHeight="1" thickBot="1" x14ac:dyDescent="0.4">
      <c r="A32" s="220" t="s">
        <v>124</v>
      </c>
      <c r="B32" s="142" t="s">
        <v>14</v>
      </c>
      <c r="C32" s="122"/>
      <c r="D32" s="166">
        <v>3</v>
      </c>
      <c r="E32" s="22">
        <v>3</v>
      </c>
      <c r="F32" s="22">
        <v>3</v>
      </c>
      <c r="G32" s="22">
        <v>3</v>
      </c>
      <c r="H32" s="22">
        <v>3</v>
      </c>
      <c r="I32" s="22">
        <v>3</v>
      </c>
      <c r="J32" s="22">
        <v>3</v>
      </c>
      <c r="K32" s="22">
        <v>3</v>
      </c>
      <c r="L32" s="22">
        <v>3</v>
      </c>
      <c r="M32" s="234">
        <v>3</v>
      </c>
      <c r="N32" s="246">
        <f>SUM(D32:M32)</f>
        <v>30</v>
      </c>
      <c r="O32" s="27"/>
    </row>
    <row r="33" spans="1:15" s="11" customFormat="1" ht="33.65" customHeight="1" x14ac:dyDescent="0.35">
      <c r="A33" s="355"/>
      <c r="B33" s="115" t="s">
        <v>126</v>
      </c>
      <c r="C33" s="119"/>
      <c r="D33" s="161">
        <v>2</v>
      </c>
      <c r="E33" s="8">
        <v>2</v>
      </c>
      <c r="F33" s="8">
        <v>2</v>
      </c>
      <c r="G33" s="8">
        <v>2</v>
      </c>
      <c r="H33" s="8">
        <v>2</v>
      </c>
      <c r="I33" s="8">
        <v>1</v>
      </c>
      <c r="J33" s="8">
        <v>1</v>
      </c>
      <c r="K33" s="8">
        <v>1</v>
      </c>
      <c r="L33" s="8">
        <v>1</v>
      </c>
      <c r="M33" s="243">
        <v>2</v>
      </c>
      <c r="N33" s="246">
        <f>SUM(D33:M33)</f>
        <v>16</v>
      </c>
      <c r="O33" s="10"/>
    </row>
    <row r="34" spans="1:15" s="111" customFormat="1" ht="33.65" customHeight="1" x14ac:dyDescent="0.35">
      <c r="A34" s="356"/>
      <c r="B34" s="116" t="s">
        <v>32</v>
      </c>
      <c r="C34" s="120"/>
      <c r="D34" s="162">
        <f>D9+D12+D19+D22+D26+D27+D28+D31+D32+D33</f>
        <v>31</v>
      </c>
      <c r="E34" s="162">
        <f t="shared" ref="E34:N34" si="7">E9+E12+E19+E22+E26+E27+E28+E31+E32+E33</f>
        <v>31</v>
      </c>
      <c r="F34" s="162">
        <f t="shared" si="7"/>
        <v>34</v>
      </c>
      <c r="G34" s="162">
        <f t="shared" si="7"/>
        <v>34</v>
      </c>
      <c r="H34" s="162">
        <f t="shared" si="7"/>
        <v>34</v>
      </c>
      <c r="I34" s="162">
        <f t="shared" si="7"/>
        <v>35</v>
      </c>
      <c r="J34" s="162">
        <f t="shared" si="7"/>
        <v>35</v>
      </c>
      <c r="K34" s="162">
        <f t="shared" si="7"/>
        <v>35</v>
      </c>
      <c r="L34" s="162">
        <f t="shared" si="7"/>
        <v>36</v>
      </c>
      <c r="M34" s="162">
        <f t="shared" si="7"/>
        <v>36</v>
      </c>
      <c r="N34" s="162">
        <f t="shared" si="7"/>
        <v>341</v>
      </c>
      <c r="O34" s="110">
        <f>SUM(D34:N34)</f>
        <v>682</v>
      </c>
    </row>
    <row r="35" spans="1:15" s="186" customFormat="1" ht="33.65" customHeight="1" thickBot="1" x14ac:dyDescent="0.4">
      <c r="A35" s="213"/>
      <c r="B35" s="331" t="s">
        <v>27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18"/>
    </row>
    <row r="36" spans="1:15" s="187" customFormat="1" ht="33.65" customHeight="1" thickBot="1" x14ac:dyDescent="0.4">
      <c r="A36" s="214"/>
      <c r="B36" s="188" t="s">
        <v>28</v>
      </c>
      <c r="C36" s="120"/>
      <c r="D36" s="175"/>
      <c r="E36" s="12"/>
      <c r="F36" s="12"/>
      <c r="G36" s="12">
        <v>4</v>
      </c>
      <c r="H36" s="12"/>
      <c r="I36" s="12">
        <v>3</v>
      </c>
      <c r="J36" s="12">
        <v>3</v>
      </c>
      <c r="K36" s="12">
        <v>3</v>
      </c>
      <c r="L36" s="12">
        <v>3</v>
      </c>
      <c r="M36" s="12">
        <v>3</v>
      </c>
      <c r="N36" s="9">
        <f t="shared" ref="N36:N41" si="8">SUM(D36:M36)</f>
        <v>19</v>
      </c>
      <c r="O36" s="13"/>
    </row>
    <row r="37" spans="1:15" s="187" customFormat="1" ht="33.65" customHeight="1" thickBot="1" x14ac:dyDescent="0.4">
      <c r="A37" s="214"/>
      <c r="B37" s="188" t="s">
        <v>12</v>
      </c>
      <c r="C37" s="120"/>
      <c r="D37" s="175">
        <v>1.5</v>
      </c>
      <c r="E37" s="12">
        <v>1.5</v>
      </c>
      <c r="F37" s="12">
        <v>1</v>
      </c>
      <c r="G37" s="12">
        <v>1.5</v>
      </c>
      <c r="H37" s="12">
        <v>1.5</v>
      </c>
      <c r="I37" s="12">
        <v>1</v>
      </c>
      <c r="J37" s="12">
        <v>1</v>
      </c>
      <c r="K37" s="12">
        <v>1</v>
      </c>
      <c r="L37" s="12">
        <v>2</v>
      </c>
      <c r="M37" s="12">
        <v>2</v>
      </c>
      <c r="N37" s="9">
        <f t="shared" si="8"/>
        <v>14</v>
      </c>
      <c r="O37" s="13"/>
    </row>
    <row r="38" spans="1:15" s="187" customFormat="1" ht="33.65" customHeight="1" thickBot="1" x14ac:dyDescent="0.4">
      <c r="A38" s="214"/>
      <c r="B38" s="188" t="s">
        <v>3</v>
      </c>
      <c r="C38" s="120"/>
      <c r="D38" s="175"/>
      <c r="E38" s="12"/>
      <c r="F38" s="12"/>
      <c r="G38" s="12">
        <v>4</v>
      </c>
      <c r="H38" s="12"/>
      <c r="I38" s="12">
        <v>4</v>
      </c>
      <c r="J38" s="12">
        <v>4</v>
      </c>
      <c r="K38" s="12">
        <v>4</v>
      </c>
      <c r="L38" s="12">
        <v>4</v>
      </c>
      <c r="M38" s="12">
        <v>3</v>
      </c>
      <c r="N38" s="9">
        <f t="shared" si="8"/>
        <v>23</v>
      </c>
      <c r="O38" s="13"/>
    </row>
    <row r="39" spans="1:15" s="187" customFormat="1" ht="33.65" customHeight="1" thickBot="1" x14ac:dyDescent="0.4">
      <c r="A39" s="214"/>
      <c r="B39" s="188" t="s">
        <v>4</v>
      </c>
      <c r="C39" s="120"/>
      <c r="D39" s="175"/>
      <c r="E39" s="12"/>
      <c r="F39" s="12"/>
      <c r="G39" s="12"/>
      <c r="H39" s="12"/>
      <c r="I39" s="12">
        <v>2</v>
      </c>
      <c r="J39" s="12"/>
      <c r="K39" s="12"/>
      <c r="L39" s="12">
        <v>2</v>
      </c>
      <c r="M39" s="12"/>
      <c r="N39" s="9">
        <f t="shared" si="8"/>
        <v>4</v>
      </c>
      <c r="O39" s="13"/>
    </row>
    <row r="40" spans="1:15" s="187" customFormat="1" ht="33.65" customHeight="1" thickBot="1" x14ac:dyDescent="0.4">
      <c r="A40" s="214"/>
      <c r="B40" s="188" t="s">
        <v>29</v>
      </c>
      <c r="C40" s="120"/>
      <c r="D40" s="175"/>
      <c r="E40" s="12"/>
      <c r="F40" s="12"/>
      <c r="G40" s="12">
        <v>2</v>
      </c>
      <c r="H40" s="12"/>
      <c r="I40" s="12">
        <v>1</v>
      </c>
      <c r="J40" s="12">
        <v>1</v>
      </c>
      <c r="K40" s="12">
        <v>1</v>
      </c>
      <c r="L40" s="12">
        <v>1</v>
      </c>
      <c r="M40" s="12">
        <v>1</v>
      </c>
      <c r="N40" s="9">
        <f t="shared" si="8"/>
        <v>7</v>
      </c>
      <c r="O40" s="13"/>
    </row>
    <row r="41" spans="1:15" s="187" customFormat="1" ht="33.65" customHeight="1" x14ac:dyDescent="0.35">
      <c r="A41" s="214"/>
      <c r="B41" s="188" t="s">
        <v>30</v>
      </c>
      <c r="C41" s="120"/>
      <c r="D41" s="175">
        <f t="shared" ref="D41" si="9">D36+D37+D38+D39+D40</f>
        <v>1.5</v>
      </c>
      <c r="E41" s="12">
        <f t="shared" ref="E41:M41" si="10">E36+E37+E38+E39+E40</f>
        <v>1.5</v>
      </c>
      <c r="F41" s="12">
        <f t="shared" si="10"/>
        <v>1</v>
      </c>
      <c r="G41" s="12">
        <f t="shared" si="10"/>
        <v>11.5</v>
      </c>
      <c r="H41" s="12">
        <f t="shared" si="10"/>
        <v>1.5</v>
      </c>
      <c r="I41" s="12">
        <f t="shared" si="10"/>
        <v>11</v>
      </c>
      <c r="J41" s="12">
        <f t="shared" si="10"/>
        <v>9</v>
      </c>
      <c r="K41" s="12">
        <f t="shared" si="10"/>
        <v>9</v>
      </c>
      <c r="L41" s="12">
        <f t="shared" si="10"/>
        <v>12</v>
      </c>
      <c r="M41" s="12">
        <f t="shared" si="10"/>
        <v>9</v>
      </c>
      <c r="N41" s="9">
        <f t="shared" si="8"/>
        <v>67</v>
      </c>
      <c r="O41" s="13"/>
    </row>
    <row r="42" spans="1:15" s="187" customFormat="1" ht="33.65" customHeight="1" x14ac:dyDescent="0.35">
      <c r="A42" s="214"/>
      <c r="B42" s="188" t="s">
        <v>31</v>
      </c>
      <c r="C42" s="120"/>
      <c r="D42" s="175">
        <f>D34+D41</f>
        <v>32.5</v>
      </c>
      <c r="E42" s="175">
        <f t="shared" ref="E42:N42" si="11">E34+E41</f>
        <v>32.5</v>
      </c>
      <c r="F42" s="175">
        <f t="shared" si="11"/>
        <v>35</v>
      </c>
      <c r="G42" s="175">
        <f t="shared" si="11"/>
        <v>45.5</v>
      </c>
      <c r="H42" s="175">
        <f t="shared" si="11"/>
        <v>35.5</v>
      </c>
      <c r="I42" s="175">
        <f t="shared" si="11"/>
        <v>46</v>
      </c>
      <c r="J42" s="175">
        <f t="shared" si="11"/>
        <v>44</v>
      </c>
      <c r="K42" s="175">
        <f t="shared" si="11"/>
        <v>44</v>
      </c>
      <c r="L42" s="175">
        <f t="shared" si="11"/>
        <v>48</v>
      </c>
      <c r="M42" s="175">
        <f t="shared" si="11"/>
        <v>45</v>
      </c>
      <c r="N42" s="175">
        <f t="shared" si="11"/>
        <v>408</v>
      </c>
      <c r="O42" s="13"/>
    </row>
    <row r="43" spans="1:15" s="185" customFormat="1" ht="33.65" customHeight="1" x14ac:dyDescent="0.35">
      <c r="A43" s="212"/>
      <c r="B43" s="35"/>
      <c r="C43" s="117"/>
      <c r="D43" s="159" t="s">
        <v>15</v>
      </c>
      <c r="E43" s="6" t="s">
        <v>16</v>
      </c>
      <c r="F43" s="6" t="s">
        <v>17</v>
      </c>
      <c r="G43" s="37" t="s">
        <v>18</v>
      </c>
      <c r="H43" s="6" t="s">
        <v>19</v>
      </c>
      <c r="I43" s="37" t="s">
        <v>20</v>
      </c>
      <c r="J43" s="6" t="s">
        <v>21</v>
      </c>
      <c r="K43" s="37" t="s">
        <v>22</v>
      </c>
      <c r="L43" s="37" t="s">
        <v>23</v>
      </c>
      <c r="M43" s="37" t="s">
        <v>24</v>
      </c>
      <c r="N43" s="6" t="s">
        <v>32</v>
      </c>
      <c r="O43" s="7"/>
    </row>
    <row r="44" spans="1:15" s="187" customFormat="1" ht="33.65" customHeight="1" x14ac:dyDescent="0.35">
      <c r="A44" s="214"/>
      <c r="B44" s="188"/>
      <c r="C44" s="120"/>
      <c r="D44" s="175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/>
    </row>
    <row r="45" spans="1:15" ht="33.65" customHeight="1" x14ac:dyDescent="0.35"/>
  </sheetData>
  <mergeCells count="9">
    <mergeCell ref="A13:A18"/>
    <mergeCell ref="A1:N1"/>
    <mergeCell ref="A4:A9"/>
    <mergeCell ref="A10:A12"/>
    <mergeCell ref="B35:N35"/>
    <mergeCell ref="A33:A34"/>
    <mergeCell ref="A20:A22"/>
    <mergeCell ref="A23:A26"/>
    <mergeCell ref="A29:A3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BreakPreview" zoomScale="130" zoomScaleNormal="100" zoomScaleSheetLayoutView="130" workbookViewId="0">
      <selection activeCell="J35" sqref="J35"/>
    </sheetView>
  </sheetViews>
  <sheetFormatPr defaultRowHeight="14.5" x14ac:dyDescent="0.35"/>
  <cols>
    <col min="1" max="1" width="32.54296875" customWidth="1"/>
    <col min="2" max="2" width="10.26953125" bestFit="1" customWidth="1"/>
  </cols>
  <sheetData>
    <row r="1" spans="1:5" x14ac:dyDescent="0.35">
      <c r="A1" s="385" t="s">
        <v>103</v>
      </c>
      <c r="B1" s="385"/>
      <c r="C1" s="385"/>
      <c r="D1" s="385" t="s">
        <v>105</v>
      </c>
      <c r="E1" s="385"/>
    </row>
    <row r="2" spans="1:5" ht="12" customHeight="1" x14ac:dyDescent="0.35">
      <c r="A2" s="385" t="s">
        <v>104</v>
      </c>
      <c r="B2" s="373" t="s">
        <v>110</v>
      </c>
      <c r="C2" s="373"/>
      <c r="D2" s="373"/>
      <c r="E2" s="373"/>
    </row>
    <row r="3" spans="1:5" ht="12" customHeight="1" x14ac:dyDescent="0.35">
      <c r="A3" s="385" t="s">
        <v>106</v>
      </c>
      <c r="B3" s="385"/>
      <c r="C3" s="373" t="s">
        <v>151</v>
      </c>
      <c r="D3" s="373"/>
      <c r="E3" s="373"/>
    </row>
    <row r="4" spans="1:5" ht="12" customHeight="1" x14ac:dyDescent="0.35">
      <c r="A4" s="177"/>
      <c r="B4" s="373" t="s">
        <v>152</v>
      </c>
      <c r="C4" s="373"/>
      <c r="D4" s="373"/>
      <c r="E4" s="386"/>
    </row>
    <row r="5" spans="1:5" ht="21" customHeight="1" thickBot="1" x14ac:dyDescent="0.4">
      <c r="A5" s="364" t="s">
        <v>137</v>
      </c>
      <c r="B5" s="365"/>
      <c r="C5" s="365"/>
      <c r="D5" s="365"/>
      <c r="E5" s="366"/>
    </row>
    <row r="6" spans="1:5" ht="15" thickBot="1" x14ac:dyDescent="0.4">
      <c r="A6" s="179" t="s">
        <v>41</v>
      </c>
      <c r="B6" s="180" t="s">
        <v>43</v>
      </c>
      <c r="C6" s="180" t="s">
        <v>78</v>
      </c>
      <c r="D6" s="180" t="s">
        <v>42</v>
      </c>
      <c r="E6" s="181"/>
    </row>
    <row r="7" spans="1:5" ht="15" x14ac:dyDescent="0.35">
      <c r="A7" s="178" t="s">
        <v>44</v>
      </c>
      <c r="B7" s="39" t="s">
        <v>45</v>
      </c>
      <c r="C7" s="39" t="s">
        <v>46</v>
      </c>
      <c r="D7" s="39" t="s">
        <v>47</v>
      </c>
      <c r="E7" s="139" t="s">
        <v>48</v>
      </c>
    </row>
    <row r="8" spans="1:5" ht="16" thickBot="1" x14ac:dyDescent="0.4">
      <c r="A8" s="367" t="s">
        <v>49</v>
      </c>
      <c r="B8" s="368"/>
      <c r="C8" s="368"/>
      <c r="D8" s="368"/>
      <c r="E8" s="369"/>
    </row>
    <row r="9" spans="1:5" ht="14.25" customHeight="1" thickBot="1" x14ac:dyDescent="0.4">
      <c r="A9" s="43" t="s">
        <v>50</v>
      </c>
      <c r="B9" s="136">
        <v>2</v>
      </c>
      <c r="C9" s="137">
        <v>2</v>
      </c>
      <c r="D9" s="137">
        <v>2</v>
      </c>
      <c r="E9" s="138">
        <f t="shared" ref="E9:E27" si="0">SUM(B9:D9)</f>
        <v>6</v>
      </c>
    </row>
    <row r="10" spans="1:5" ht="14.25" customHeight="1" thickBot="1" x14ac:dyDescent="0.4">
      <c r="A10" s="43" t="s">
        <v>51</v>
      </c>
      <c r="B10" s="46">
        <v>2</v>
      </c>
      <c r="C10" s="41">
        <v>2</v>
      </c>
      <c r="D10" s="41">
        <v>2</v>
      </c>
      <c r="E10" s="42">
        <f t="shared" si="0"/>
        <v>6</v>
      </c>
    </row>
    <row r="11" spans="1:5" ht="14.25" customHeight="1" thickBot="1" x14ac:dyDescent="0.4">
      <c r="A11" s="40" t="s">
        <v>52</v>
      </c>
      <c r="B11" s="46">
        <v>5</v>
      </c>
      <c r="C11" s="41">
        <v>2</v>
      </c>
      <c r="D11" s="41">
        <v>3</v>
      </c>
      <c r="E11" s="42">
        <f t="shared" si="0"/>
        <v>10</v>
      </c>
    </row>
    <row r="12" spans="1:5" ht="14.25" customHeight="1" thickBot="1" x14ac:dyDescent="0.4">
      <c r="A12" s="43" t="s">
        <v>53</v>
      </c>
      <c r="B12" s="47">
        <v>2</v>
      </c>
      <c r="C12" s="45">
        <v>0</v>
      </c>
      <c r="D12" s="41">
        <v>0</v>
      </c>
      <c r="E12" s="42">
        <f t="shared" si="0"/>
        <v>2</v>
      </c>
    </row>
    <row r="13" spans="1:5" ht="14.25" customHeight="1" thickBot="1" x14ac:dyDescent="0.4">
      <c r="A13" s="43" t="s">
        <v>54</v>
      </c>
      <c r="B13" s="46">
        <v>2</v>
      </c>
      <c r="C13" s="41">
        <v>2</v>
      </c>
      <c r="D13" s="41">
        <v>2</v>
      </c>
      <c r="E13" s="42">
        <f t="shared" si="0"/>
        <v>6</v>
      </c>
    </row>
    <row r="14" spans="1:5" ht="14.25" customHeight="1" thickBot="1" x14ac:dyDescent="0.4">
      <c r="A14" s="43" t="s">
        <v>55</v>
      </c>
      <c r="B14" s="46">
        <v>1.5</v>
      </c>
      <c r="C14" s="41">
        <v>1.5</v>
      </c>
      <c r="D14" s="41">
        <v>1.5</v>
      </c>
      <c r="E14" s="42">
        <f t="shared" si="0"/>
        <v>4.5</v>
      </c>
    </row>
    <row r="15" spans="1:5" ht="14.25" customHeight="1" thickBot="1" x14ac:dyDescent="0.4">
      <c r="A15" s="43" t="s">
        <v>56</v>
      </c>
      <c r="B15" s="46">
        <v>1</v>
      </c>
      <c r="C15" s="41">
        <v>1</v>
      </c>
      <c r="D15" s="41">
        <v>1</v>
      </c>
      <c r="E15" s="42">
        <f t="shared" si="0"/>
        <v>3</v>
      </c>
    </row>
    <row r="16" spans="1:5" ht="14.25" customHeight="1" thickBot="1" x14ac:dyDescent="0.4">
      <c r="A16" s="43" t="s">
        <v>57</v>
      </c>
      <c r="B16" s="46">
        <v>1</v>
      </c>
      <c r="C16" s="41">
        <v>1</v>
      </c>
      <c r="D16" s="41">
        <v>1</v>
      </c>
      <c r="E16" s="42">
        <f t="shared" si="0"/>
        <v>3</v>
      </c>
    </row>
    <row r="17" spans="1:5" ht="14.25" customHeight="1" thickBot="1" x14ac:dyDescent="0.4">
      <c r="A17" s="40" t="s">
        <v>58</v>
      </c>
      <c r="B17" s="48">
        <v>0.5</v>
      </c>
      <c r="C17" s="44">
        <v>1</v>
      </c>
      <c r="D17" s="41">
        <v>1</v>
      </c>
      <c r="E17" s="42">
        <f t="shared" si="0"/>
        <v>2.5</v>
      </c>
    </row>
    <row r="18" spans="1:5" ht="14.25" customHeight="1" thickBot="1" x14ac:dyDescent="0.4">
      <c r="A18" s="40" t="s">
        <v>59</v>
      </c>
      <c r="B18" s="46">
        <v>2</v>
      </c>
      <c r="C18" s="41">
        <v>2</v>
      </c>
      <c r="D18" s="44">
        <v>2</v>
      </c>
      <c r="E18" s="42">
        <f t="shared" si="0"/>
        <v>6</v>
      </c>
    </row>
    <row r="19" spans="1:5" ht="14.25" customHeight="1" thickBot="1" x14ac:dyDescent="0.4">
      <c r="A19" s="43" t="s">
        <v>60</v>
      </c>
      <c r="B19" s="46">
        <v>2</v>
      </c>
      <c r="C19" s="41">
        <v>2</v>
      </c>
      <c r="D19" s="44">
        <v>2</v>
      </c>
      <c r="E19" s="42">
        <f t="shared" si="0"/>
        <v>6</v>
      </c>
    </row>
    <row r="20" spans="1:5" ht="14.25" customHeight="1" thickBot="1" x14ac:dyDescent="0.4">
      <c r="A20" s="40" t="s">
        <v>61</v>
      </c>
      <c r="B20" s="46">
        <v>2</v>
      </c>
      <c r="C20" s="41">
        <v>2</v>
      </c>
      <c r="D20" s="41">
        <v>2</v>
      </c>
      <c r="E20" s="42">
        <f t="shared" si="0"/>
        <v>6</v>
      </c>
    </row>
    <row r="21" spans="1:5" ht="14.25" customHeight="1" thickBot="1" x14ac:dyDescent="0.4">
      <c r="A21" s="43" t="s">
        <v>62</v>
      </c>
      <c r="B21" s="46">
        <v>1.5</v>
      </c>
      <c r="C21" s="41">
        <v>1.5</v>
      </c>
      <c r="D21" s="41">
        <v>1.5</v>
      </c>
      <c r="E21" s="42">
        <f t="shared" si="0"/>
        <v>4.5</v>
      </c>
    </row>
    <row r="22" spans="1:5" ht="14.25" customHeight="1" thickBot="1" x14ac:dyDescent="0.4">
      <c r="A22" s="43" t="s">
        <v>63</v>
      </c>
      <c r="B22" s="49">
        <v>2</v>
      </c>
      <c r="C22" s="41">
        <v>3</v>
      </c>
      <c r="D22" s="41">
        <v>3</v>
      </c>
      <c r="E22" s="42">
        <f t="shared" si="0"/>
        <v>8</v>
      </c>
    </row>
    <row r="23" spans="1:5" ht="14.25" customHeight="1" thickBot="1" x14ac:dyDescent="0.4">
      <c r="A23" s="43" t="s">
        <v>64</v>
      </c>
      <c r="B23" s="46">
        <v>2</v>
      </c>
      <c r="C23" s="41">
        <v>2</v>
      </c>
      <c r="D23" s="41">
        <v>2</v>
      </c>
      <c r="E23" s="42">
        <f t="shared" si="0"/>
        <v>6</v>
      </c>
    </row>
    <row r="24" spans="1:5" ht="14.25" customHeight="1" thickBot="1" x14ac:dyDescent="0.4">
      <c r="A24" s="40" t="s">
        <v>65</v>
      </c>
      <c r="B24" s="46">
        <v>1</v>
      </c>
      <c r="C24" s="41">
        <v>1</v>
      </c>
      <c r="D24" s="41">
        <v>1</v>
      </c>
      <c r="E24" s="42">
        <f t="shared" si="0"/>
        <v>3</v>
      </c>
    </row>
    <row r="25" spans="1:5" ht="14.25" customHeight="1" thickBot="1" x14ac:dyDescent="0.4">
      <c r="A25" s="43" t="s">
        <v>66</v>
      </c>
      <c r="B25" s="46">
        <v>2</v>
      </c>
      <c r="C25" s="41">
        <v>2</v>
      </c>
      <c r="D25" s="41">
        <v>2</v>
      </c>
      <c r="E25" s="42">
        <f t="shared" si="0"/>
        <v>6</v>
      </c>
    </row>
    <row r="26" spans="1:5" ht="14.25" customHeight="1" thickBot="1" x14ac:dyDescent="0.4">
      <c r="A26" s="43" t="s">
        <v>67</v>
      </c>
      <c r="B26" s="46">
        <v>0.5</v>
      </c>
      <c r="C26" s="41">
        <v>1</v>
      </c>
      <c r="D26" s="41">
        <v>1</v>
      </c>
      <c r="E26" s="42">
        <f t="shared" si="0"/>
        <v>2.5</v>
      </c>
    </row>
    <row r="27" spans="1:5" ht="14.25" customHeight="1" thickBot="1" x14ac:dyDescent="0.4">
      <c r="A27" s="43" t="s">
        <v>68</v>
      </c>
      <c r="B27" s="46">
        <v>3</v>
      </c>
      <c r="C27" s="41">
        <v>3</v>
      </c>
      <c r="D27" s="41">
        <v>3</v>
      </c>
      <c r="E27" s="42">
        <f t="shared" si="0"/>
        <v>9</v>
      </c>
    </row>
    <row r="28" spans="1:5" ht="14.25" customHeight="1" x14ac:dyDescent="0.35">
      <c r="A28" s="125" t="s">
        <v>69</v>
      </c>
      <c r="B28" s="126">
        <f>SUM(B9:B27)</f>
        <v>35</v>
      </c>
      <c r="C28" s="127">
        <f t="shared" ref="C28:D28" si="1">SUM(C9:C27)</f>
        <v>32</v>
      </c>
      <c r="D28" s="127">
        <f t="shared" si="1"/>
        <v>33</v>
      </c>
      <c r="E28" s="128">
        <f>SUM(E9:E27)</f>
        <v>100</v>
      </c>
    </row>
    <row r="29" spans="1:5" ht="14.25" customHeight="1" x14ac:dyDescent="0.35">
      <c r="A29" s="129" t="s">
        <v>70</v>
      </c>
      <c r="B29" s="128">
        <v>1</v>
      </c>
      <c r="C29" s="128">
        <v>4</v>
      </c>
      <c r="D29" s="128">
        <v>3</v>
      </c>
      <c r="E29" s="128">
        <f>SUM(B29:D29)</f>
        <v>8</v>
      </c>
    </row>
    <row r="30" spans="1:5" ht="14.25" customHeight="1" x14ac:dyDescent="0.35">
      <c r="A30" s="130" t="s">
        <v>71</v>
      </c>
      <c r="B30" s="2"/>
      <c r="C30" s="2">
        <v>3</v>
      </c>
      <c r="D30" s="2"/>
      <c r="E30" s="2">
        <f>SUM(B30:D30)</f>
        <v>3</v>
      </c>
    </row>
    <row r="31" spans="1:5" ht="32.25" customHeight="1" x14ac:dyDescent="0.35">
      <c r="A31" s="130" t="s">
        <v>72</v>
      </c>
      <c r="B31" s="2">
        <v>1</v>
      </c>
      <c r="C31" s="2">
        <v>1</v>
      </c>
      <c r="D31" s="2">
        <v>3</v>
      </c>
      <c r="E31" s="2">
        <f>SUM(B31:D31)</f>
        <v>5</v>
      </c>
    </row>
    <row r="32" spans="1:5" ht="14.25" customHeight="1" x14ac:dyDescent="0.35">
      <c r="A32" s="129" t="s">
        <v>136</v>
      </c>
      <c r="B32" s="131">
        <f>B28+B30</f>
        <v>35</v>
      </c>
      <c r="C32" s="131">
        <f t="shared" ref="C32:E32" si="2">C28+C30</f>
        <v>35</v>
      </c>
      <c r="D32" s="131">
        <f t="shared" si="2"/>
        <v>33</v>
      </c>
      <c r="E32" s="131">
        <f t="shared" si="2"/>
        <v>103</v>
      </c>
    </row>
    <row r="33" spans="1:5" ht="14.25" customHeight="1" x14ac:dyDescent="0.35">
      <c r="A33" s="129" t="s">
        <v>25</v>
      </c>
      <c r="B33" s="2">
        <f>B34-B27</f>
        <v>33</v>
      </c>
      <c r="C33" s="2">
        <f>C34-C27</f>
        <v>33</v>
      </c>
      <c r="D33" s="2">
        <f>D34-D27</f>
        <v>33</v>
      </c>
      <c r="E33" s="2">
        <f>E34-E27</f>
        <v>99</v>
      </c>
    </row>
    <row r="34" spans="1:5" ht="14.25" customHeight="1" x14ac:dyDescent="0.35">
      <c r="A34" s="132" t="s">
        <v>74</v>
      </c>
      <c r="B34" s="2">
        <f>B28+B29</f>
        <v>36</v>
      </c>
      <c r="C34" s="2">
        <f>C28+C29</f>
        <v>36</v>
      </c>
      <c r="D34" s="2">
        <f>D28+D29</f>
        <v>36</v>
      </c>
      <c r="E34" s="2">
        <f>SUM(B34:D34)</f>
        <v>108</v>
      </c>
    </row>
    <row r="35" spans="1:5" ht="14.25" customHeight="1" x14ac:dyDescent="0.35">
      <c r="A35" s="370" t="s">
        <v>27</v>
      </c>
      <c r="B35" s="371"/>
      <c r="C35" s="371"/>
      <c r="D35" s="371"/>
      <c r="E35" s="372"/>
    </row>
    <row r="36" spans="1:5" ht="14.25" customHeight="1" x14ac:dyDescent="0.35">
      <c r="A36" s="134" t="s">
        <v>75</v>
      </c>
      <c r="B36" s="133">
        <v>2</v>
      </c>
      <c r="C36" s="133">
        <v>2</v>
      </c>
      <c r="D36" s="133">
        <v>2</v>
      </c>
      <c r="E36" s="133">
        <f>SUM(B36:D36)</f>
        <v>6</v>
      </c>
    </row>
    <row r="37" spans="1:5" ht="14.25" customHeight="1" x14ac:dyDescent="0.35">
      <c r="A37" s="134" t="s">
        <v>76</v>
      </c>
      <c r="B37" s="133">
        <v>5</v>
      </c>
      <c r="C37" s="133"/>
      <c r="D37" s="133"/>
      <c r="E37" s="133">
        <f>SUM(B37:D37)</f>
        <v>5</v>
      </c>
    </row>
    <row r="38" spans="1:5" ht="14.25" customHeight="1" x14ac:dyDescent="0.35">
      <c r="A38" s="135" t="s">
        <v>32</v>
      </c>
      <c r="B38" s="2">
        <f>SUM(B36:B37)</f>
        <v>7</v>
      </c>
      <c r="C38" s="2">
        <f t="shared" ref="C38:E38" si="3">SUM(C36:C37)</f>
        <v>2</v>
      </c>
      <c r="D38" s="2">
        <f t="shared" si="3"/>
        <v>2</v>
      </c>
      <c r="E38" s="2">
        <f t="shared" si="3"/>
        <v>11</v>
      </c>
    </row>
    <row r="39" spans="1:5" ht="14.25" customHeight="1" x14ac:dyDescent="0.35">
      <c r="A39" s="135" t="s">
        <v>77</v>
      </c>
      <c r="B39" s="2">
        <f>B34+B38</f>
        <v>43</v>
      </c>
      <c r="C39" s="2">
        <f t="shared" ref="C39:D39" si="4">C34+C38</f>
        <v>38</v>
      </c>
      <c r="D39" s="2">
        <f t="shared" si="4"/>
        <v>38</v>
      </c>
      <c r="E39" s="2">
        <f>SUM(B39:D39)</f>
        <v>119</v>
      </c>
    </row>
  </sheetData>
  <mergeCells count="6">
    <mergeCell ref="A5:E5"/>
    <mergeCell ref="A8:E8"/>
    <mergeCell ref="A35:E35"/>
    <mergeCell ref="B2:E2"/>
    <mergeCell ref="C3:E3"/>
    <mergeCell ref="B4:E4"/>
  </mergeCells>
  <conditionalFormatting sqref="B33:D33">
    <cfRule type="cellIs" dxfId="2" priority="1" operator="greaterThan">
      <formula>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view="pageBreakPreview" topLeftCell="A4" zoomScale="80" zoomScaleNormal="100" zoomScaleSheetLayoutView="80" workbookViewId="0">
      <selection activeCell="C3" sqref="C3:F3"/>
    </sheetView>
  </sheetViews>
  <sheetFormatPr defaultRowHeight="14.5" x14ac:dyDescent="0.35"/>
  <cols>
    <col min="1" max="1" width="54.453125" style="53" customWidth="1"/>
    <col min="2" max="2" width="9.1796875" style="64"/>
    <col min="3" max="3" width="9.1796875" style="65"/>
    <col min="4" max="4" width="9.1796875" style="64"/>
    <col min="5" max="5" width="9.1796875" style="65"/>
    <col min="6" max="6" width="9.1796875" style="66"/>
    <col min="7" max="7" width="9.1796875" style="53"/>
  </cols>
  <sheetData>
    <row r="1" spans="1:7" ht="15.5" x14ac:dyDescent="0.35">
      <c r="A1" s="387" t="s">
        <v>103</v>
      </c>
      <c r="B1" s="387"/>
      <c r="C1" s="387"/>
      <c r="D1" s="387" t="s">
        <v>105</v>
      </c>
      <c r="E1" s="387"/>
      <c r="F1" s="182"/>
      <c r="G1" s="182"/>
    </row>
    <row r="2" spans="1:7" ht="15.5" x14ac:dyDescent="0.35">
      <c r="A2" s="387" t="s">
        <v>104</v>
      </c>
      <c r="B2" s="384" t="s">
        <v>111</v>
      </c>
      <c r="C2" s="384"/>
      <c r="D2" s="384"/>
      <c r="E2" s="384"/>
      <c r="F2" s="182"/>
      <c r="G2" s="182"/>
    </row>
    <row r="3" spans="1:7" ht="15.5" x14ac:dyDescent="0.35">
      <c r="A3" s="387" t="s">
        <v>106</v>
      </c>
      <c r="B3" s="387"/>
      <c r="C3" s="384" t="s">
        <v>150</v>
      </c>
      <c r="D3" s="384"/>
      <c r="E3" s="384"/>
      <c r="F3" s="384"/>
      <c r="G3" s="182"/>
    </row>
    <row r="4" spans="1:7" ht="15.5" x14ac:dyDescent="0.35">
      <c r="A4" s="176"/>
      <c r="B4" s="384" t="s">
        <v>153</v>
      </c>
      <c r="C4" s="384"/>
      <c r="D4" s="384"/>
      <c r="E4" s="384"/>
      <c r="F4" s="384"/>
      <c r="G4" s="183"/>
    </row>
    <row r="5" spans="1:7" x14ac:dyDescent="0.35">
      <c r="A5" s="378" t="s">
        <v>138</v>
      </c>
      <c r="B5" s="379"/>
      <c r="C5" s="379"/>
      <c r="D5" s="379"/>
      <c r="E5" s="379"/>
      <c r="F5" s="379"/>
      <c r="G5" s="380"/>
    </row>
    <row r="6" spans="1:7" x14ac:dyDescent="0.35">
      <c r="A6" s="378"/>
      <c r="B6" s="379"/>
      <c r="C6" s="379"/>
      <c r="D6" s="379"/>
      <c r="E6" s="379"/>
      <c r="F6" s="379"/>
      <c r="G6" s="380"/>
    </row>
    <row r="7" spans="1:7" x14ac:dyDescent="0.35">
      <c r="A7" s="378"/>
      <c r="B7" s="379"/>
      <c r="C7" s="379"/>
      <c r="D7" s="379"/>
      <c r="E7" s="379"/>
      <c r="F7" s="379"/>
      <c r="G7" s="380"/>
    </row>
    <row r="8" spans="1:7" x14ac:dyDescent="0.35">
      <c r="A8" s="378"/>
      <c r="B8" s="379"/>
      <c r="C8" s="379"/>
      <c r="D8" s="379"/>
      <c r="E8" s="379"/>
      <c r="F8" s="379"/>
      <c r="G8" s="380"/>
    </row>
    <row r="9" spans="1:7" ht="9.75" customHeight="1" thickBot="1" x14ac:dyDescent="0.4">
      <c r="A9" s="381"/>
      <c r="B9" s="382"/>
      <c r="C9" s="382"/>
      <c r="D9" s="382"/>
      <c r="E9" s="382"/>
      <c r="F9" s="382"/>
      <c r="G9" s="383"/>
    </row>
    <row r="10" spans="1:7" ht="38.5" thickBot="1" x14ac:dyDescent="0.4">
      <c r="A10" s="184" t="s">
        <v>44</v>
      </c>
      <c r="B10" s="96" t="s">
        <v>79</v>
      </c>
      <c r="C10" s="50" t="s">
        <v>80</v>
      </c>
      <c r="D10" s="96" t="s">
        <v>81</v>
      </c>
      <c r="E10" s="97" t="s">
        <v>82</v>
      </c>
      <c r="F10" s="98" t="s">
        <v>83</v>
      </c>
      <c r="G10" s="50" t="s">
        <v>48</v>
      </c>
    </row>
    <row r="11" spans="1:7" s="72" customFormat="1" ht="15.5" x14ac:dyDescent="0.35">
      <c r="A11" s="67" t="s">
        <v>49</v>
      </c>
      <c r="B11" s="68"/>
      <c r="C11" s="69"/>
      <c r="D11" s="68"/>
      <c r="E11" s="69"/>
      <c r="F11" s="70"/>
      <c r="G11" s="71"/>
    </row>
    <row r="12" spans="1:7" s="74" customFormat="1" ht="18" customHeight="1" x14ac:dyDescent="0.35">
      <c r="A12" s="73" t="s">
        <v>50</v>
      </c>
      <c r="B12" s="60">
        <v>2</v>
      </c>
      <c r="C12" s="51">
        <v>2</v>
      </c>
      <c r="D12" s="60">
        <v>2</v>
      </c>
      <c r="E12" s="51">
        <v>2</v>
      </c>
      <c r="F12" s="61">
        <v>2</v>
      </c>
      <c r="G12" s="56">
        <f>B12+C12+D12+E12+F12</f>
        <v>10</v>
      </c>
    </row>
    <row r="13" spans="1:7" s="74" customFormat="1" ht="18" customHeight="1" x14ac:dyDescent="0.35">
      <c r="A13" s="73" t="s">
        <v>51</v>
      </c>
      <c r="B13" s="60">
        <v>2</v>
      </c>
      <c r="C13" s="51">
        <v>2</v>
      </c>
      <c r="D13" s="60">
        <v>2</v>
      </c>
      <c r="E13" s="51">
        <v>2</v>
      </c>
      <c r="F13" s="61">
        <v>2</v>
      </c>
      <c r="G13" s="56">
        <f t="shared" ref="G13:G24" si="0">B13+C13+D13+E13+F13</f>
        <v>10</v>
      </c>
    </row>
    <row r="14" spans="1:7" s="74" customFormat="1" ht="18" customHeight="1" x14ac:dyDescent="0.35">
      <c r="A14" s="73" t="s">
        <v>54</v>
      </c>
      <c r="B14" s="60">
        <v>1</v>
      </c>
      <c r="C14" s="51">
        <v>1</v>
      </c>
      <c r="D14" s="60">
        <v>1</v>
      </c>
      <c r="E14" s="51">
        <v>1</v>
      </c>
      <c r="F14" s="61">
        <v>1</v>
      </c>
      <c r="G14" s="56">
        <f t="shared" si="0"/>
        <v>5</v>
      </c>
    </row>
    <row r="15" spans="1:7" s="74" customFormat="1" ht="18" customHeight="1" x14ac:dyDescent="0.35">
      <c r="A15" s="73" t="s">
        <v>84</v>
      </c>
      <c r="B15" s="60">
        <v>2</v>
      </c>
      <c r="C15" s="51">
        <v>2</v>
      </c>
      <c r="D15" s="60">
        <v>2</v>
      </c>
      <c r="E15" s="51">
        <v>2</v>
      </c>
      <c r="F15" s="61">
        <v>2</v>
      </c>
      <c r="G15" s="56">
        <f t="shared" si="0"/>
        <v>10</v>
      </c>
    </row>
    <row r="16" spans="1:7" s="74" customFormat="1" ht="18" customHeight="1" x14ac:dyDescent="0.35">
      <c r="A16" s="73" t="s">
        <v>85</v>
      </c>
      <c r="B16" s="60">
        <v>1.5</v>
      </c>
      <c r="C16" s="51">
        <v>1.5</v>
      </c>
      <c r="D16" s="60">
        <v>1.5</v>
      </c>
      <c r="E16" s="51">
        <v>1.5</v>
      </c>
      <c r="F16" s="61">
        <v>1.5</v>
      </c>
      <c r="G16" s="56">
        <f t="shared" si="0"/>
        <v>7.5</v>
      </c>
    </row>
    <row r="17" spans="1:7" s="74" customFormat="1" ht="18" customHeight="1" x14ac:dyDescent="0.35">
      <c r="A17" s="73" t="s">
        <v>56</v>
      </c>
      <c r="B17" s="60">
        <v>1</v>
      </c>
      <c r="C17" s="51">
        <v>1</v>
      </c>
      <c r="D17" s="60">
        <v>1</v>
      </c>
      <c r="E17" s="51">
        <v>1</v>
      </c>
      <c r="F17" s="61">
        <v>1</v>
      </c>
      <c r="G17" s="56">
        <f t="shared" si="0"/>
        <v>5</v>
      </c>
    </row>
    <row r="18" spans="1:7" s="74" customFormat="1" ht="18" customHeight="1" x14ac:dyDescent="0.35">
      <c r="A18" s="73" t="s">
        <v>39</v>
      </c>
      <c r="B18" s="60">
        <v>2</v>
      </c>
      <c r="C18" s="51">
        <v>2</v>
      </c>
      <c r="D18" s="60">
        <v>0</v>
      </c>
      <c r="E18" s="51">
        <v>0</v>
      </c>
      <c r="F18" s="61">
        <v>0</v>
      </c>
      <c r="G18" s="56">
        <f t="shared" si="0"/>
        <v>4</v>
      </c>
    </row>
    <row r="19" spans="1:7" s="74" customFormat="1" ht="18" customHeight="1" x14ac:dyDescent="0.35">
      <c r="A19" s="73" t="s">
        <v>86</v>
      </c>
      <c r="B19" s="60">
        <v>3</v>
      </c>
      <c r="C19" s="51">
        <v>3</v>
      </c>
      <c r="D19" s="60">
        <v>3</v>
      </c>
      <c r="E19" s="51">
        <v>3</v>
      </c>
      <c r="F19" s="61">
        <v>3</v>
      </c>
      <c r="G19" s="56">
        <f t="shared" si="0"/>
        <v>15</v>
      </c>
    </row>
    <row r="20" spans="1:7" s="74" customFormat="1" ht="18" customHeight="1" x14ac:dyDescent="0.35">
      <c r="A20" s="73" t="s">
        <v>87</v>
      </c>
      <c r="B20" s="60">
        <v>2</v>
      </c>
      <c r="C20" s="51">
        <v>2</v>
      </c>
      <c r="D20" s="60">
        <v>2</v>
      </c>
      <c r="E20" s="51">
        <v>2</v>
      </c>
      <c r="F20" s="61">
        <v>2</v>
      </c>
      <c r="G20" s="56">
        <f t="shared" si="0"/>
        <v>10</v>
      </c>
    </row>
    <row r="21" spans="1:7" s="74" customFormat="1" ht="18" customHeight="1" x14ac:dyDescent="0.35">
      <c r="A21" s="73" t="s">
        <v>62</v>
      </c>
      <c r="B21" s="60">
        <v>1.5</v>
      </c>
      <c r="C21" s="51">
        <v>1.5</v>
      </c>
      <c r="D21" s="60">
        <v>1</v>
      </c>
      <c r="E21" s="51">
        <v>1</v>
      </c>
      <c r="F21" s="61">
        <v>1</v>
      </c>
      <c r="G21" s="56">
        <f t="shared" si="0"/>
        <v>6</v>
      </c>
    </row>
    <row r="22" spans="1:7" s="74" customFormat="1" ht="18" customHeight="1" x14ac:dyDescent="0.35">
      <c r="A22" s="73" t="s">
        <v>88</v>
      </c>
      <c r="B22" s="60">
        <v>3</v>
      </c>
      <c r="C22" s="51">
        <v>3</v>
      </c>
      <c r="D22" s="60">
        <v>4</v>
      </c>
      <c r="E22" s="51">
        <v>4</v>
      </c>
      <c r="F22" s="61">
        <v>4</v>
      </c>
      <c r="G22" s="56">
        <f t="shared" si="0"/>
        <v>18</v>
      </c>
    </row>
    <row r="23" spans="1:7" s="74" customFormat="1" ht="18" customHeight="1" x14ac:dyDescent="0.35">
      <c r="A23" s="73" t="s">
        <v>64</v>
      </c>
      <c r="B23" s="60">
        <v>1.5</v>
      </c>
      <c r="C23" s="51">
        <v>1.5</v>
      </c>
      <c r="D23" s="60">
        <v>2</v>
      </c>
      <c r="E23" s="51">
        <v>2</v>
      </c>
      <c r="F23" s="61">
        <v>2</v>
      </c>
      <c r="G23" s="56">
        <f t="shared" si="0"/>
        <v>9</v>
      </c>
    </row>
    <row r="24" spans="1:7" s="74" customFormat="1" ht="18" customHeight="1" x14ac:dyDescent="0.35">
      <c r="A24" s="73" t="s">
        <v>89</v>
      </c>
      <c r="B24" s="60">
        <v>3</v>
      </c>
      <c r="C24" s="51">
        <v>3</v>
      </c>
      <c r="D24" s="60">
        <v>3</v>
      </c>
      <c r="E24" s="51">
        <v>3</v>
      </c>
      <c r="F24" s="61">
        <v>3</v>
      </c>
      <c r="G24" s="56">
        <f t="shared" si="0"/>
        <v>15</v>
      </c>
    </row>
    <row r="25" spans="1:7" s="79" customFormat="1" ht="18" customHeight="1" thickBot="1" x14ac:dyDescent="0.4">
      <c r="A25" s="75" t="s">
        <v>90</v>
      </c>
      <c r="B25" s="76">
        <v>2</v>
      </c>
      <c r="C25" s="77">
        <v>2</v>
      </c>
      <c r="D25" s="76">
        <v>2</v>
      </c>
      <c r="E25" s="77">
        <v>2</v>
      </c>
      <c r="F25" s="78">
        <v>2</v>
      </c>
      <c r="G25" s="56">
        <f>B25+C25+D25+E25+F25</f>
        <v>10</v>
      </c>
    </row>
    <row r="26" spans="1:7" s="72" customFormat="1" ht="22.5" customHeight="1" x14ac:dyDescent="0.35">
      <c r="A26" s="375" t="s">
        <v>91</v>
      </c>
      <c r="B26" s="376"/>
      <c r="C26" s="376"/>
      <c r="D26" s="376"/>
      <c r="E26" s="376"/>
      <c r="F26" s="376"/>
      <c r="G26" s="377"/>
    </row>
    <row r="27" spans="1:7" s="74" customFormat="1" ht="16.5" customHeight="1" x14ac:dyDescent="0.35">
      <c r="A27" s="73" t="s">
        <v>12</v>
      </c>
      <c r="B27" s="60">
        <v>1.5</v>
      </c>
      <c r="C27" s="51">
        <v>1.5</v>
      </c>
      <c r="D27" s="60">
        <v>1.5</v>
      </c>
      <c r="E27" s="51">
        <v>1.5</v>
      </c>
      <c r="F27" s="61">
        <v>1.5</v>
      </c>
      <c r="G27" s="56">
        <f t="shared" ref="G27:G28" si="1">B27+C27+D27+E27+F27</f>
        <v>7.5</v>
      </c>
    </row>
    <row r="28" spans="1:7" s="79" customFormat="1" ht="16.5" customHeight="1" thickBot="1" x14ac:dyDescent="0.4">
      <c r="A28" s="75" t="s">
        <v>92</v>
      </c>
      <c r="B28" s="76">
        <v>1.5</v>
      </c>
      <c r="C28" s="77">
        <v>1.5</v>
      </c>
      <c r="D28" s="76">
        <v>1.5</v>
      </c>
      <c r="E28" s="77">
        <v>1.5</v>
      </c>
      <c r="F28" s="78">
        <v>1.5</v>
      </c>
      <c r="G28" s="56">
        <f t="shared" si="1"/>
        <v>7.5</v>
      </c>
    </row>
    <row r="29" spans="1:7" s="84" customFormat="1" ht="22.5" customHeight="1" thickBot="1" x14ac:dyDescent="0.4">
      <c r="A29" s="80" t="s">
        <v>69</v>
      </c>
      <c r="B29" s="81">
        <f t="shared" ref="B29:F29" si="2">SUM(B12:B28)</f>
        <v>30.5</v>
      </c>
      <c r="C29" s="82">
        <f t="shared" si="2"/>
        <v>30.5</v>
      </c>
      <c r="D29" s="81">
        <f t="shared" si="2"/>
        <v>29.5</v>
      </c>
      <c r="E29" s="82">
        <f t="shared" si="2"/>
        <v>29.5</v>
      </c>
      <c r="F29" s="83">
        <f t="shared" si="2"/>
        <v>29.5</v>
      </c>
      <c r="G29" s="56">
        <f>SUM(B29:F29)</f>
        <v>149.5</v>
      </c>
    </row>
    <row r="30" spans="1:7" s="72" customFormat="1" ht="22.5" customHeight="1" x14ac:dyDescent="0.35">
      <c r="A30" s="85" t="s">
        <v>93</v>
      </c>
      <c r="B30" s="68">
        <v>7.5</v>
      </c>
      <c r="C30" s="68">
        <v>7.5</v>
      </c>
      <c r="D30" s="68">
        <v>8.5</v>
      </c>
      <c r="E30" s="68">
        <v>8.5</v>
      </c>
      <c r="F30" s="68">
        <v>8.5</v>
      </c>
      <c r="G30" s="56">
        <f>SUM(B30:F30)</f>
        <v>40.5</v>
      </c>
    </row>
    <row r="31" spans="1:7" s="74" customFormat="1" ht="15" customHeight="1" x14ac:dyDescent="0.35">
      <c r="A31" s="73" t="s">
        <v>94</v>
      </c>
      <c r="B31" s="60"/>
      <c r="C31" s="51">
        <v>4.5</v>
      </c>
      <c r="D31" s="58"/>
      <c r="E31" s="2">
        <v>5</v>
      </c>
      <c r="F31" s="59">
        <v>2</v>
      </c>
      <c r="G31" s="1">
        <f>SUM(B31:F31)</f>
        <v>11.5</v>
      </c>
    </row>
    <row r="32" spans="1:7" s="74" customFormat="1" ht="15" customHeight="1" x14ac:dyDescent="0.35">
      <c r="A32" s="73" t="s">
        <v>50</v>
      </c>
      <c r="B32" s="60"/>
      <c r="C32" s="51"/>
      <c r="D32" s="58"/>
      <c r="E32" s="2"/>
      <c r="F32" s="59">
        <v>2</v>
      </c>
      <c r="G32" s="1">
        <f>SUM(B32:E32)</f>
        <v>0</v>
      </c>
    </row>
    <row r="33" spans="1:7" s="74" customFormat="1" ht="15" customHeight="1" x14ac:dyDescent="0.35">
      <c r="A33" s="73" t="s">
        <v>51</v>
      </c>
      <c r="B33" s="58"/>
      <c r="C33" s="2"/>
      <c r="D33" s="58"/>
      <c r="E33" s="2"/>
      <c r="F33" s="59">
        <v>1</v>
      </c>
      <c r="G33" s="1">
        <f>SUM(B33:E33)</f>
        <v>0</v>
      </c>
    </row>
    <row r="34" spans="1:7" s="74" customFormat="1" ht="15" customHeight="1" x14ac:dyDescent="0.35">
      <c r="A34" s="73" t="s">
        <v>84</v>
      </c>
      <c r="B34" s="58">
        <v>2.5</v>
      </c>
      <c r="C34" s="2"/>
      <c r="D34" s="58">
        <v>3</v>
      </c>
      <c r="E34" s="2"/>
      <c r="F34" s="59"/>
      <c r="G34" s="1">
        <f>SUM(B34:E34)</f>
        <v>5.5</v>
      </c>
    </row>
    <row r="35" spans="1:7" s="74" customFormat="1" ht="15" customHeight="1" x14ac:dyDescent="0.35">
      <c r="A35" s="73" t="s">
        <v>53</v>
      </c>
      <c r="B35" s="58">
        <v>2</v>
      </c>
      <c r="C35" s="2"/>
      <c r="D35" s="58">
        <v>2</v>
      </c>
      <c r="E35" s="2"/>
      <c r="F35" s="59"/>
      <c r="G35" s="1">
        <f>SUM(B35:E35)</f>
        <v>4</v>
      </c>
    </row>
    <row r="36" spans="1:7" s="79" customFormat="1" ht="15" customHeight="1" thickBot="1" x14ac:dyDescent="0.4">
      <c r="A36" s="75" t="s">
        <v>97</v>
      </c>
      <c r="B36" s="86">
        <f>SUM(B31:B35)</f>
        <v>4.5</v>
      </c>
      <c r="C36" s="86">
        <f>SUM(C31:C35)</f>
        <v>4.5</v>
      </c>
      <c r="D36" s="86">
        <f t="shared" ref="D36:G36" si="3">SUM(D31:D35)</f>
        <v>5</v>
      </c>
      <c r="E36" s="87">
        <f t="shared" si="3"/>
        <v>5</v>
      </c>
      <c r="F36" s="88">
        <f t="shared" si="3"/>
        <v>5</v>
      </c>
      <c r="G36" s="89">
        <f t="shared" si="3"/>
        <v>21</v>
      </c>
    </row>
    <row r="37" spans="1:7" s="84" customFormat="1" ht="22.5" customHeight="1" thickBot="1" x14ac:dyDescent="0.4">
      <c r="A37" s="90" t="s">
        <v>98</v>
      </c>
      <c r="B37" s="91">
        <f>B29+B36</f>
        <v>35</v>
      </c>
      <c r="C37" s="92">
        <f t="shared" ref="C37:G37" si="4">C29+C36</f>
        <v>35</v>
      </c>
      <c r="D37" s="91">
        <f t="shared" si="4"/>
        <v>34.5</v>
      </c>
      <c r="E37" s="92">
        <f t="shared" si="4"/>
        <v>34.5</v>
      </c>
      <c r="F37" s="93">
        <f t="shared" si="4"/>
        <v>34.5</v>
      </c>
      <c r="G37" s="94">
        <f t="shared" si="4"/>
        <v>170.5</v>
      </c>
    </row>
    <row r="38" spans="1:7" s="84" customFormat="1" ht="35.25" customHeight="1" thickBot="1" x14ac:dyDescent="0.4">
      <c r="A38" s="95" t="s">
        <v>72</v>
      </c>
      <c r="B38" s="91">
        <f>B30-B36</f>
        <v>3</v>
      </c>
      <c r="C38" s="92">
        <f>C30-C36</f>
        <v>3</v>
      </c>
      <c r="D38" s="91">
        <f>D30-D36</f>
        <v>3.5</v>
      </c>
      <c r="E38" s="92">
        <f>E30-E36</f>
        <v>3.5</v>
      </c>
      <c r="F38" s="93">
        <f>F30-F36</f>
        <v>3.5</v>
      </c>
      <c r="G38" s="94">
        <f>SUM(B38:F38)</f>
        <v>16.5</v>
      </c>
    </row>
    <row r="39" spans="1:7" s="84" customFormat="1" ht="35.25" customHeight="1" thickBot="1" x14ac:dyDescent="0.4">
      <c r="A39" s="90" t="s">
        <v>99</v>
      </c>
      <c r="B39" s="91">
        <f>B29+B36+B38</f>
        <v>38</v>
      </c>
      <c r="C39" s="92">
        <f>C29+C36+C38</f>
        <v>38</v>
      </c>
      <c r="D39" s="91">
        <f>D29+D36+D38</f>
        <v>38</v>
      </c>
      <c r="E39" s="92">
        <f>E29+E36+E38</f>
        <v>38</v>
      </c>
      <c r="F39" s="93">
        <f>F29+F36+F38</f>
        <v>38</v>
      </c>
      <c r="G39" s="94">
        <f>SUM(B39:F39)</f>
        <v>190</v>
      </c>
    </row>
    <row r="40" spans="1:7" s="84" customFormat="1" ht="35.25" customHeight="1" thickBot="1" x14ac:dyDescent="0.4">
      <c r="A40" s="90" t="s">
        <v>73</v>
      </c>
      <c r="B40" s="91">
        <f t="shared" ref="B40:G40" si="5">B37-3</f>
        <v>32</v>
      </c>
      <c r="C40" s="92">
        <f t="shared" si="5"/>
        <v>32</v>
      </c>
      <c r="D40" s="91">
        <f t="shared" si="5"/>
        <v>31.5</v>
      </c>
      <c r="E40" s="92">
        <f t="shared" si="5"/>
        <v>31.5</v>
      </c>
      <c r="F40" s="93">
        <f t="shared" si="5"/>
        <v>31.5</v>
      </c>
      <c r="G40" s="113">
        <f t="shared" si="5"/>
        <v>167.5</v>
      </c>
    </row>
    <row r="41" spans="1:7" ht="31.5" customHeight="1" x14ac:dyDescent="0.35">
      <c r="A41" s="374" t="s">
        <v>95</v>
      </c>
      <c r="B41" s="374"/>
      <c r="C41" s="374"/>
      <c r="D41" s="374"/>
      <c r="E41" s="374"/>
      <c r="F41" s="374"/>
      <c r="G41" s="374"/>
    </row>
    <row r="42" spans="1:7" ht="13.5" customHeight="1" x14ac:dyDescent="0.35">
      <c r="A42" s="54" t="s">
        <v>0</v>
      </c>
      <c r="B42" s="62">
        <v>2</v>
      </c>
      <c r="C42" s="52"/>
      <c r="D42" s="62">
        <v>2</v>
      </c>
      <c r="E42" s="52"/>
      <c r="F42" s="63"/>
      <c r="G42" s="57">
        <f t="shared" ref="G42:G49" si="6">SUM(B42:F42)</f>
        <v>4</v>
      </c>
    </row>
    <row r="43" spans="1:7" ht="13.5" customHeight="1" x14ac:dyDescent="0.35">
      <c r="A43" s="54" t="s">
        <v>3</v>
      </c>
      <c r="B43" s="62">
        <v>4.5</v>
      </c>
      <c r="C43" s="52"/>
      <c r="D43" s="62">
        <v>5</v>
      </c>
      <c r="E43" s="52"/>
      <c r="F43" s="63"/>
      <c r="G43" s="57">
        <f t="shared" si="6"/>
        <v>9.5</v>
      </c>
    </row>
    <row r="44" spans="1:7" ht="13.5" customHeight="1" x14ac:dyDescent="0.35">
      <c r="A44" s="54" t="s">
        <v>4</v>
      </c>
      <c r="B44" s="62">
        <v>2</v>
      </c>
      <c r="C44" s="52"/>
      <c r="D44" s="62">
        <v>2</v>
      </c>
      <c r="E44" s="52"/>
      <c r="F44" s="63"/>
      <c r="G44" s="57">
        <f t="shared" si="6"/>
        <v>4</v>
      </c>
    </row>
    <row r="45" spans="1:7" ht="13.5" customHeight="1" x14ac:dyDescent="0.35">
      <c r="A45" s="54" t="s">
        <v>12</v>
      </c>
      <c r="B45" s="62">
        <v>1.5</v>
      </c>
      <c r="C45" s="52">
        <v>1.5</v>
      </c>
      <c r="D45" s="62">
        <v>1.5</v>
      </c>
      <c r="E45" s="52">
        <v>1.5</v>
      </c>
      <c r="F45" s="63">
        <v>1.5</v>
      </c>
      <c r="G45" s="57">
        <f t="shared" si="6"/>
        <v>7.5</v>
      </c>
    </row>
    <row r="46" spans="1:7" ht="13.5" customHeight="1" x14ac:dyDescent="0.35">
      <c r="A46" s="54" t="s">
        <v>14</v>
      </c>
      <c r="B46" s="62">
        <v>3</v>
      </c>
      <c r="C46" s="52"/>
      <c r="D46" s="62">
        <v>3</v>
      </c>
      <c r="E46" s="52"/>
      <c r="F46" s="63"/>
      <c r="G46" s="57">
        <f t="shared" si="6"/>
        <v>6</v>
      </c>
    </row>
    <row r="47" spans="1:7" ht="13.5" customHeight="1" x14ac:dyDescent="0.35">
      <c r="A47" s="54" t="s">
        <v>90</v>
      </c>
      <c r="B47" s="62">
        <v>2</v>
      </c>
      <c r="C47" s="52">
        <v>2</v>
      </c>
      <c r="D47" s="62">
        <v>2</v>
      </c>
      <c r="E47" s="52">
        <v>2</v>
      </c>
      <c r="F47" s="63">
        <v>2</v>
      </c>
      <c r="G47" s="57">
        <f t="shared" si="6"/>
        <v>10</v>
      </c>
    </row>
    <row r="48" spans="1:7" ht="13.5" customHeight="1" x14ac:dyDescent="0.35">
      <c r="A48" s="54" t="s">
        <v>32</v>
      </c>
      <c r="B48" s="62">
        <f>SUM(B42:B47)</f>
        <v>15</v>
      </c>
      <c r="C48" s="62">
        <f t="shared" ref="C48:G48" si="7">SUM(C42:C47)</f>
        <v>3.5</v>
      </c>
      <c r="D48" s="62">
        <f t="shared" si="7"/>
        <v>15.5</v>
      </c>
      <c r="E48" s="62">
        <f t="shared" si="7"/>
        <v>3.5</v>
      </c>
      <c r="F48" s="62">
        <f t="shared" si="7"/>
        <v>3.5</v>
      </c>
      <c r="G48" s="62">
        <f t="shared" si="7"/>
        <v>41</v>
      </c>
    </row>
    <row r="49" spans="1:7" ht="13.5" customHeight="1" x14ac:dyDescent="0.35">
      <c r="A49" s="54" t="s">
        <v>96</v>
      </c>
      <c r="B49" s="62">
        <f>B39+B48</f>
        <v>53</v>
      </c>
      <c r="C49" s="52">
        <f>C39+C48</f>
        <v>41.5</v>
      </c>
      <c r="D49" s="62">
        <f>D39+D48</f>
        <v>53.5</v>
      </c>
      <c r="E49" s="52">
        <f>E39+E48</f>
        <v>41.5</v>
      </c>
      <c r="F49" s="63">
        <f>F39+F48</f>
        <v>41.5</v>
      </c>
      <c r="G49" s="57">
        <f t="shared" si="6"/>
        <v>231</v>
      </c>
    </row>
    <row r="50" spans="1:7" ht="13.5" customHeight="1" x14ac:dyDescent="0.35">
      <c r="A50" s="54" t="s">
        <v>100</v>
      </c>
      <c r="B50" s="52">
        <f>B49-4</f>
        <v>49</v>
      </c>
      <c r="C50" s="52">
        <f t="shared" ref="C50:F50" si="8">C49-4</f>
        <v>37.5</v>
      </c>
      <c r="D50" s="52">
        <f t="shared" si="8"/>
        <v>49.5</v>
      </c>
      <c r="E50" s="52">
        <f t="shared" si="8"/>
        <v>37.5</v>
      </c>
      <c r="F50" s="52">
        <f t="shared" si="8"/>
        <v>37.5</v>
      </c>
      <c r="G50" s="52">
        <f>G49-20</f>
        <v>211</v>
      </c>
    </row>
    <row r="51" spans="1:7" ht="45" customHeight="1" x14ac:dyDescent="0.35">
      <c r="A51" s="55"/>
      <c r="B51" s="96" t="s">
        <v>79</v>
      </c>
      <c r="C51" s="50" t="s">
        <v>80</v>
      </c>
      <c r="D51" s="96" t="s">
        <v>81</v>
      </c>
      <c r="E51" s="97" t="s">
        <v>82</v>
      </c>
      <c r="F51" s="98" t="s">
        <v>83</v>
      </c>
      <c r="G51" s="50" t="s">
        <v>48</v>
      </c>
    </row>
  </sheetData>
  <mergeCells count="6">
    <mergeCell ref="A41:G41"/>
    <mergeCell ref="A26:G26"/>
    <mergeCell ref="A5:G9"/>
    <mergeCell ref="B2:E2"/>
    <mergeCell ref="B4:F4"/>
    <mergeCell ref="C3:F3"/>
  </mergeCells>
  <conditionalFormatting sqref="B40:G40">
    <cfRule type="cellIs" dxfId="1" priority="6" operator="greaterThan">
      <formula>33</formula>
    </cfRule>
    <cfRule type="cellIs" dxfId="0" priority="7" operator="greaterThan">
      <formula>33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НП5-8</vt:lpstr>
      <vt:lpstr>Лист1</vt:lpstr>
      <vt:lpstr>НП 9</vt:lpstr>
      <vt:lpstr>НП10-11</vt:lpstr>
      <vt:lpstr>'НП10-11'!Область_печати</vt:lpstr>
      <vt:lpstr>'НП5-8'!Область_печати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</dc:creator>
  <cp:lastModifiedBy>ЗАВУЧ</cp:lastModifiedBy>
  <cp:lastPrinted>2025-09-04T07:43:18Z</cp:lastPrinted>
  <dcterms:created xsi:type="dcterms:W3CDTF">2025-05-20T12:24:41Z</dcterms:created>
  <dcterms:modified xsi:type="dcterms:W3CDTF">2025-09-04T07:44:46Z</dcterms:modified>
</cp:coreProperties>
</file>